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4595" windowHeight="11640" tabRatio="818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7" sheetId="6" r:id="rId6"/>
    <sheet name="Table 8" sheetId="7" r:id="rId7"/>
    <sheet name="Table 9-1" sheetId="8" r:id="rId8"/>
    <sheet name="Table 9-2" sheetId="9" r:id="rId9"/>
    <sheet name="Table 10" sheetId="10" r:id="rId10"/>
    <sheet name="Table 11-1" sheetId="11" r:id="rId11"/>
    <sheet name="Table 11-2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, 21" sheetId="21" r:id="rId21"/>
  </sheets>
  <definedNames/>
  <calcPr fullCalcOnLoad="1"/>
</workbook>
</file>

<file path=xl/comments21.xml><?xml version="1.0" encoding="utf-8"?>
<comments xmlns="http://schemas.openxmlformats.org/spreadsheetml/2006/main">
  <authors>
    <author>The King</author>
  </authors>
  <commentList>
    <comment ref="B16" authorId="0">
      <text>
        <r>
          <rPr>
            <sz val="11"/>
            <rFont val="ＭＳ Ｐゴシック"/>
            <family val="3"/>
          </rPr>
          <t>The King:</t>
        </r>
        <r>
          <rPr>
            <sz val="11"/>
            <rFont val="Times New Roman"/>
            <family val="1"/>
          </rPr>
          <t xml:space="preserve">
Tim trong van ban phap luat</t>
        </r>
      </text>
    </comment>
  </commentList>
</comments>
</file>

<file path=xl/comments3.xml><?xml version="1.0" encoding="utf-8"?>
<comments xmlns="http://schemas.openxmlformats.org/spreadsheetml/2006/main">
  <authors>
    <author>IBM</author>
  </authors>
  <commentList>
    <comment ref="B10" authorId="0">
      <text>
        <r>
          <rPr>
            <sz val="11"/>
            <rFont val="ＭＳ Ｐゴシック"/>
            <family val="3"/>
          </rPr>
          <t>IBM:</t>
        </r>
        <r>
          <rPr>
            <sz val="11"/>
            <rFont val="Times New Roman"/>
            <family val="1"/>
          </rPr>
          <t xml:space="preserve">
Vietnam Bank for Foreign Commerce</t>
        </r>
      </text>
    </comment>
    <comment ref="B9" authorId="0">
      <text>
        <r>
          <rPr>
            <sz val="11"/>
            <rFont val="ＭＳ Ｐゴシック"/>
            <family val="3"/>
          </rPr>
          <t>IBM:</t>
        </r>
        <r>
          <rPr>
            <sz val="11"/>
            <rFont val="Times New Roman"/>
            <family val="1"/>
          </rPr>
          <t xml:space="preserve">
Bank for Industry and Commerce</t>
        </r>
      </text>
    </comment>
    <comment ref="B8" authorId="0">
      <text>
        <r>
          <rPr>
            <sz val="11"/>
            <rFont val="ＭＳ Ｐゴシック"/>
            <family val="3"/>
          </rPr>
          <t>IBM:</t>
        </r>
        <r>
          <rPr>
            <sz val="11"/>
            <rFont val="Times New Roman"/>
            <family val="1"/>
          </rPr>
          <t xml:space="preserve">
Bank for Investment and Development</t>
        </r>
      </text>
    </comment>
    <comment ref="B7" authorId="0">
      <text>
        <r>
          <rPr>
            <sz val="11"/>
            <rFont val="ＭＳ Ｐゴシック"/>
            <family val="3"/>
          </rPr>
          <t>IBM:</t>
        </r>
        <r>
          <rPr>
            <sz val="11"/>
            <rFont val="Times New Roman"/>
            <family val="1"/>
          </rPr>
          <t xml:space="preserve">
Bank for Agriculture and Rural Development</t>
        </r>
      </text>
    </comment>
    <comment ref="E4" authorId="0">
      <text>
        <r>
          <rPr>
            <sz val="11"/>
            <rFont val="ＭＳ Ｐゴシック"/>
            <family val="3"/>
          </rPr>
          <t>IBM:</t>
        </r>
        <r>
          <rPr>
            <sz val="11"/>
            <rFont val="Times New Roman"/>
            <family val="1"/>
          </rPr>
          <t xml:space="preserve">
Exactly, Equity/total assets; Equity includes charter capital, bank's retaining, profits and reserves</t>
        </r>
      </text>
    </comment>
  </commentList>
</comments>
</file>

<file path=xl/sharedStrings.xml><?xml version="1.0" encoding="utf-8"?>
<sst xmlns="http://schemas.openxmlformats.org/spreadsheetml/2006/main" count="591" uniqueCount="410">
  <si>
    <t>Average</t>
  </si>
  <si>
    <t>Current income</t>
  </si>
  <si>
    <t>Current savings(1)</t>
  </si>
  <si>
    <t>Current savings(2)</t>
  </si>
  <si>
    <t>Accumulation of real assets(1)</t>
  </si>
  <si>
    <t>Accumulation of real assets(2)</t>
  </si>
  <si>
    <t>Accumulation of monetary assets</t>
  </si>
  <si>
    <t>Gift</t>
  </si>
  <si>
    <t>Saving rate(1)(%)</t>
  </si>
  <si>
    <t>Saving rate(2)(%)</t>
  </si>
  <si>
    <t>Source:</t>
  </si>
  <si>
    <t>Savings practice among households</t>
  </si>
  <si>
    <t>Table 10</t>
  </si>
  <si>
    <t>Unit: VND billion, %</t>
  </si>
  <si>
    <t>Unit: 1000VND</t>
  </si>
  <si>
    <t>With Deposits</t>
  </si>
  <si>
    <t>Unit: %</t>
  </si>
  <si>
    <t>Total Deposits</t>
  </si>
  <si>
    <t>State-Owned Commercial Banks</t>
  </si>
  <si>
    <t>Agribank</t>
  </si>
  <si>
    <t>Incombank</t>
  </si>
  <si>
    <t>BIDV</t>
  </si>
  <si>
    <t>Vietcombank</t>
  </si>
  <si>
    <t>Joint Stock Banks</t>
  </si>
  <si>
    <t>Joint Venture Banks</t>
  </si>
  <si>
    <t>Foreign Banks (branches)</t>
  </si>
  <si>
    <t>Total Loans</t>
  </si>
  <si>
    <t>n.a</t>
  </si>
  <si>
    <t>Source:</t>
  </si>
  <si>
    <t>Total credits</t>
  </si>
  <si>
    <t>Short term loan</t>
  </si>
  <si>
    <t>Medium and Long term loan</t>
  </si>
  <si>
    <t>Capital Participation</t>
  </si>
  <si>
    <t>Total (%)</t>
  </si>
  <si>
    <t>State-owned enterprises (SOEs)</t>
  </si>
  <si>
    <t>Private enterprises</t>
  </si>
  <si>
    <t>Unit: %</t>
  </si>
  <si>
    <t>December 1994</t>
  </si>
  <si>
    <t>December 1995</t>
  </si>
  <si>
    <t>December 1996</t>
  </si>
  <si>
    <t>ABV</t>
  </si>
  <si>
    <t>BIDV</t>
  </si>
  <si>
    <t>BICV</t>
  </si>
  <si>
    <t>VCOM</t>
  </si>
  <si>
    <t>Others</t>
  </si>
  <si>
    <t>Total</t>
  </si>
  <si>
    <t>State-own enterprises</t>
  </si>
  <si>
    <t>Private Sector</t>
  </si>
  <si>
    <t>Other Sector</t>
  </si>
  <si>
    <t>Long-term Loan Ratio (Long-term Loans/Oustanding Loans)</t>
  </si>
  <si>
    <t>All sectors</t>
  </si>
  <si>
    <t>Share of individual bank in credit</t>
  </si>
  <si>
    <t>Overdue</t>
  </si>
  <si>
    <t>Short-term</t>
  </si>
  <si>
    <t>Long-term</t>
  </si>
  <si>
    <t>Total bank credit to the economy</t>
  </si>
  <si>
    <t>Agribank</t>
  </si>
  <si>
    <t>Incombank</t>
  </si>
  <si>
    <t>Vietcombank</t>
  </si>
  <si>
    <t>(by type of depositors)</t>
  </si>
  <si>
    <t>State-owned enterprises</t>
  </si>
  <si>
    <t>Individuals</t>
  </si>
  <si>
    <t>(by term of deposits)</t>
  </si>
  <si>
    <t>Demand deposits</t>
  </si>
  <si>
    <t>Time deposits</t>
  </si>
  <si>
    <t>(by currency)</t>
  </si>
  <si>
    <t>Dong deposit</t>
  </si>
  <si>
    <t>Foreign deposits</t>
  </si>
  <si>
    <t>(by regions)</t>
  </si>
  <si>
    <t>Total Deposit</t>
  </si>
  <si>
    <t>North</t>
  </si>
  <si>
    <t>(Hanoi)</t>
  </si>
  <si>
    <t>Middle</t>
  </si>
  <si>
    <t>South</t>
  </si>
  <si>
    <t>(HCM City)</t>
  </si>
  <si>
    <t>Total Deposit (VNDbillion)</t>
  </si>
  <si>
    <t>Total Bonds (VNDbillion)</t>
  </si>
  <si>
    <t>Unit: VND billion</t>
  </si>
  <si>
    <t>(From SBV to SOCB)</t>
  </si>
  <si>
    <t>From SBV to BIDV</t>
  </si>
  <si>
    <t>Short term</t>
  </si>
  <si>
    <t>Medium &amp; Long term</t>
  </si>
  <si>
    <t>From SBV to Vietcombank</t>
  </si>
  <si>
    <t>From SBV to Incombank</t>
  </si>
  <si>
    <t>From SBV to Agribank</t>
  </si>
  <si>
    <t>(From SOCBs to foreign banks)</t>
  </si>
  <si>
    <t>From BIDV to FBs</t>
  </si>
  <si>
    <t>From Vietcombank to FBs</t>
  </si>
  <si>
    <t>From Incombank to FBs</t>
  </si>
  <si>
    <t>From Agribank to FBs</t>
  </si>
  <si>
    <t>(From foreign banks to SOCBs)</t>
  </si>
  <si>
    <t>FBs to BIDV</t>
  </si>
  <si>
    <t>FBs to Vietcombank</t>
  </si>
  <si>
    <t>FBs to Incombank</t>
  </si>
  <si>
    <t>FBs to Agribank</t>
  </si>
  <si>
    <t>(From SOCBs to joint stock banks)</t>
  </si>
  <si>
    <t>BIDV to JSBs</t>
  </si>
  <si>
    <t>Vietcombank to JSBs</t>
  </si>
  <si>
    <t>Incombank to JSBs</t>
  </si>
  <si>
    <t>Agribank to JSBs</t>
  </si>
  <si>
    <t>(From joint stock banks to SOCBs</t>
  </si>
  <si>
    <t>JSBs to BIDV</t>
  </si>
  <si>
    <t>JSBs to Vietcombank</t>
  </si>
  <si>
    <t>JSBs to Incombank</t>
  </si>
  <si>
    <t>JSBs to Agribank</t>
  </si>
  <si>
    <t>Source:</t>
  </si>
  <si>
    <t xml:space="preserve">  </t>
  </si>
  <si>
    <t>Unit: 1000VND</t>
  </si>
  <si>
    <t>Current expenditure quintile</t>
  </si>
  <si>
    <t>Net Interest Income</t>
  </si>
  <si>
    <t>Operating Income</t>
  </si>
  <si>
    <t>Profit Before Income Tax</t>
  </si>
  <si>
    <r>
      <t>S</t>
    </r>
    <r>
      <rPr>
        <sz val="11"/>
        <rFont val="Times New Roman"/>
        <family val="1"/>
      </rPr>
      <t>ource:</t>
    </r>
  </si>
  <si>
    <t>1996-2000</t>
  </si>
  <si>
    <t>Plan 2001-2005</t>
  </si>
  <si>
    <t xml:space="preserve"> Scenario 2</t>
  </si>
  <si>
    <t>Unit: VND trillion,%</t>
  </si>
  <si>
    <t>Total</t>
  </si>
  <si>
    <t>PIP</t>
  </si>
  <si>
    <t>Govt.</t>
  </si>
  <si>
    <t>SOE</t>
  </si>
  <si>
    <t>Total of Commercial Loans</t>
  </si>
  <si>
    <t>SOE Commercial Loans</t>
  </si>
  <si>
    <t>Private</t>
  </si>
  <si>
    <t>FDI</t>
  </si>
  <si>
    <t>SOE Total</t>
  </si>
  <si>
    <t>Total Investment</t>
  </si>
  <si>
    <t>Economic Infrastructure</t>
  </si>
  <si>
    <t>Industry</t>
  </si>
  <si>
    <t>Agriculture</t>
  </si>
  <si>
    <t>General</t>
  </si>
  <si>
    <t>Without Deposits</t>
  </si>
  <si>
    <t>Number of Households</t>
  </si>
  <si>
    <t>Current Income</t>
  </si>
  <si>
    <t>Current Expenditure</t>
  </si>
  <si>
    <t>Current Savings</t>
  </si>
  <si>
    <t>Investment in real assets</t>
  </si>
  <si>
    <t>Investment in money and other financial assets</t>
  </si>
  <si>
    <t>Currency (VND)</t>
  </si>
  <si>
    <t>Dollar ($1=VND11,000)</t>
  </si>
  <si>
    <t>Gold (1 Chi=VND 500,000)</t>
  </si>
  <si>
    <t>Deposits in banks and other financial institutions</t>
  </si>
  <si>
    <t>Loans to ho/hui</t>
  </si>
  <si>
    <t>Personal loans without interest</t>
  </si>
  <si>
    <t>Personal loans with interest</t>
  </si>
  <si>
    <t>Accounts receivable</t>
  </si>
  <si>
    <t>Durable consumption good</t>
  </si>
  <si>
    <t>Durable equipment</t>
  </si>
  <si>
    <t>House and Land</t>
  </si>
  <si>
    <t>Total Assets</t>
  </si>
  <si>
    <t>Debts to banks and other financial institutions</t>
  </si>
  <si>
    <t>Debts to ho/hui</t>
  </si>
  <si>
    <t>Personal Debts without interest</t>
  </si>
  <si>
    <t>Personal Debts with interest</t>
  </si>
  <si>
    <t>Accounts payable</t>
  </si>
  <si>
    <t>Debts to government</t>
  </si>
  <si>
    <t>Debts to money lenders</t>
  </si>
  <si>
    <t>Total Liabilities</t>
  </si>
  <si>
    <t>Net Worth</t>
  </si>
  <si>
    <t>Source:</t>
  </si>
  <si>
    <t>Total deposits</t>
  </si>
  <si>
    <t>GDP</t>
  </si>
  <si>
    <t>Total deposits/GDP</t>
  </si>
  <si>
    <t>Composition of monetary assets of households in the 5th quintile in current expenditure</t>
  </si>
  <si>
    <t>Unit</t>
  </si>
  <si>
    <t>Region1</t>
  </si>
  <si>
    <t>Region 2</t>
  </si>
  <si>
    <t>Region 3</t>
  </si>
  <si>
    <t>Region 4</t>
  </si>
  <si>
    <t>Region 5</t>
  </si>
  <si>
    <t>Region 6</t>
  </si>
  <si>
    <t>VND &amp; US$</t>
  </si>
  <si>
    <t>(%)</t>
  </si>
  <si>
    <t>Gold</t>
  </si>
  <si>
    <t>Deposits</t>
  </si>
  <si>
    <t>Total</t>
  </si>
  <si>
    <t>Table 9-2</t>
  </si>
  <si>
    <t>Shares of Lending and Deposits in the Banking Sector</t>
  </si>
  <si>
    <t>2001-2005 (minimum)</t>
  </si>
  <si>
    <t>Resources</t>
  </si>
  <si>
    <t>Percentage of total</t>
  </si>
  <si>
    <t>(%)</t>
  </si>
  <si>
    <t>(VND thou.billion)</t>
  </si>
  <si>
    <t>Of which:</t>
  </si>
  <si>
    <t>Unit: VND million, %</t>
  </si>
  <si>
    <t>Year</t>
  </si>
  <si>
    <t>Amount of auction</t>
  </si>
  <si>
    <t>Amount of registration</t>
  </si>
  <si>
    <t>registration/auction (%)</t>
  </si>
  <si>
    <t>Successful bids</t>
  </si>
  <si>
    <t>Successful bids/registration (%)</t>
  </si>
  <si>
    <t>Annually average cut of yield (%)</t>
  </si>
  <si>
    <t>Table 5</t>
  </si>
  <si>
    <t>Table 7</t>
  </si>
  <si>
    <t>Investment, 2002, P.100</t>
  </si>
  <si>
    <t xml:space="preserve">1996-2000 </t>
  </si>
  <si>
    <t>Implementation</t>
  </si>
  <si>
    <t>Percentage of total</t>
  </si>
  <si>
    <t>Mobilization ability</t>
  </si>
  <si>
    <t>(VND thou.billion)</t>
  </si>
  <si>
    <t xml:space="preserve">Total </t>
  </si>
  <si>
    <t xml:space="preserve">Domestic capital </t>
  </si>
  <si>
    <t xml:space="preserve">Foreign capital </t>
  </si>
  <si>
    <t>I. State sector (public investment)</t>
  </si>
  <si>
    <t xml:space="preserve">1. Domestic mobilization </t>
  </si>
  <si>
    <t xml:space="preserve">State budget (exc. ODA) </t>
  </si>
  <si>
    <t xml:space="preserve">Credit (exc. on-lending ODA) </t>
  </si>
  <si>
    <t xml:space="preserve">State enterprise </t>
  </si>
  <si>
    <t>2. Official development assistance (ODA)</t>
  </si>
  <si>
    <t xml:space="preserve">II. Private sector </t>
  </si>
  <si>
    <t xml:space="preserve">1. Domestic private sector  </t>
  </si>
  <si>
    <t>2. Foreign direct investment (FDI)</t>
  </si>
  <si>
    <r>
      <t xml:space="preserve">Source: </t>
    </r>
    <r>
      <rPr>
        <i/>
        <sz val="11"/>
        <rFont val="Times New Roman"/>
        <family val="1"/>
      </rPr>
      <t>The comprehensive poverty reduction and growth strategy</t>
    </r>
    <r>
      <rPr>
        <sz val="11"/>
        <rFont val="Times New Roman"/>
        <family val="1"/>
      </rPr>
      <t xml:space="preserve">, Ministry of Planning and            </t>
    </r>
  </si>
  <si>
    <t>Share of borrowers in credit</t>
  </si>
  <si>
    <t>Financial status of the commercial banks in Viet Nam</t>
  </si>
  <si>
    <t>Unit: VND billion, %</t>
  </si>
  <si>
    <t>Balance Sheets</t>
  </si>
  <si>
    <t>98/97</t>
  </si>
  <si>
    <t>99/98</t>
  </si>
  <si>
    <t>&lt;&lt;Assets&gt;&gt;</t>
  </si>
  <si>
    <t>Cash</t>
  </si>
  <si>
    <t>Deposits at SBV</t>
  </si>
  <si>
    <t>Deposits at credit institutions</t>
  </si>
  <si>
    <t>Loans to the economy</t>
  </si>
  <si>
    <t>short term</t>
  </si>
  <si>
    <t>others</t>
  </si>
  <si>
    <t>Fixed assets</t>
  </si>
  <si>
    <t>Other assets</t>
  </si>
  <si>
    <t>Total</t>
  </si>
  <si>
    <t>&lt;&lt;Liabilities and Capital&gt;&gt;</t>
  </si>
  <si>
    <t>Due to credit institutions</t>
  </si>
  <si>
    <t>Deposits</t>
  </si>
  <si>
    <t>Credits from SBV</t>
  </si>
  <si>
    <t>Other liabilities</t>
  </si>
  <si>
    <t>Capital and reserve</t>
  </si>
  <si>
    <t>Non-performing loans (NPLs)</t>
  </si>
  <si>
    <t>NPLs/Loans(%)</t>
  </si>
  <si>
    <t>NPLs/Total assets(%)</t>
  </si>
  <si>
    <t>Equity/Total assets(%)</t>
  </si>
  <si>
    <r>
      <t>Income Statement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(4 SOCBs)</t>
    </r>
  </si>
  <si>
    <t>Total Income</t>
  </si>
  <si>
    <t>Interest Income</t>
  </si>
  <si>
    <r>
      <t>Kinh te Viet Nam 1999-2000</t>
    </r>
    <r>
      <rPr>
        <sz val="11"/>
        <rFont val="Times New Roman"/>
        <family val="1"/>
      </rPr>
      <t xml:space="preserve"> (</t>
    </r>
    <r>
      <rPr>
        <i/>
        <sz val="11"/>
        <rFont val="Times New Roman"/>
        <family val="1"/>
      </rPr>
      <t>Vietnam and International Economies 1999-2000</t>
    </r>
    <r>
      <rPr>
        <sz val="11"/>
        <rFont val="Times New Roman"/>
        <family val="1"/>
      </rPr>
      <t>)</t>
    </r>
  </si>
  <si>
    <t>Vietnam Economic Times. 2000. P. 45</t>
  </si>
  <si>
    <t>ROE (profit to average owned capital)</t>
  </si>
  <si>
    <r>
      <t>C</t>
    </r>
    <r>
      <rPr>
        <sz val="11"/>
        <rFont val="Times New Roman"/>
        <family val="1"/>
      </rPr>
      <t xml:space="preserve">aculated from data at </t>
    </r>
    <r>
      <rPr>
        <i/>
        <sz val="11"/>
        <rFont val="Times New Roman"/>
        <family val="1"/>
      </rPr>
      <t>Study on Economic Development Policy in the Transition Toward a Market-oriented Economy in Viet Nam,</t>
    </r>
    <r>
      <rPr>
        <sz val="11"/>
        <rFont val="Times New Roman"/>
        <family val="1"/>
      </rPr>
      <t>MPI/JICA</t>
    </r>
    <r>
      <rPr>
        <sz val="11"/>
        <rFont val="Times New Roman"/>
        <family val="1"/>
      </rPr>
      <t>, Phase 2</t>
    </r>
    <r>
      <rPr>
        <sz val="11"/>
        <rFont val="Times New Roman"/>
        <family val="1"/>
      </rPr>
      <t xml:space="preserve"> p.128</t>
    </r>
    <r>
      <rPr>
        <sz val="11"/>
        <rFont val="Times New Roman"/>
        <family val="1"/>
      </rPr>
      <t>, Phase 3 p.47,</t>
    </r>
  </si>
  <si>
    <t xml:space="preserve"> IMF Country Report No. 02/151 P.12</t>
  </si>
  <si>
    <t>Table 8</t>
  </si>
  <si>
    <r>
      <t xml:space="preserve">Source: </t>
    </r>
    <r>
      <rPr>
        <i/>
        <sz val="11"/>
        <rFont val="Times New Roman"/>
        <family val="1"/>
      </rPr>
      <t xml:space="preserve">Study on Economic Development Policy in the Transition Toward </t>
    </r>
  </si>
  <si>
    <r>
      <t>a Market-oriented Economy in Viet Nam</t>
    </r>
    <r>
      <rPr>
        <sz val="11"/>
        <rFont val="Times New Roman"/>
        <family val="1"/>
      </rPr>
      <t>, P. 268, Vol. 3, JICA 1998</t>
    </r>
  </si>
  <si>
    <t>Table 9-1  Deposit as State-owned commercial banks (as of Dec. 1996)</t>
  </si>
  <si>
    <t>Deposits of enterprises at the banking system, 1994-1999</t>
  </si>
  <si>
    <t>Unit: VND 1,000 billion (%)</t>
  </si>
  <si>
    <t>Total deposits</t>
  </si>
  <si>
    <t>VND deposits</t>
  </si>
  <si>
    <t>Economic entities</t>
  </si>
  <si>
    <t>Demand Deposits</t>
  </si>
  <si>
    <t>Time deposits</t>
  </si>
  <si>
    <t>Savings</t>
  </si>
  <si>
    <t>Foreign currency deposits</t>
  </si>
  <si>
    <r>
      <t xml:space="preserve">Source: Caculated from data at </t>
    </r>
    <r>
      <rPr>
        <i/>
        <sz val="11"/>
        <rFont val="Times New Roman"/>
        <family val="1"/>
      </rPr>
      <t>Study on Economic Development Policy in the Transition Toward a Market-oriented Economy in Viet Nam</t>
    </r>
    <r>
      <rPr>
        <sz val="11"/>
        <rFont val="Times New Roman"/>
        <family val="1"/>
      </rPr>
      <t>,MPI/JICA, Phase 2 p.240</t>
    </r>
  </si>
  <si>
    <t>Water Management</t>
  </si>
  <si>
    <t>Forestry</t>
  </si>
  <si>
    <t>Storage</t>
  </si>
  <si>
    <t>Tourism</t>
  </si>
  <si>
    <t>Transport</t>
  </si>
  <si>
    <t>Telecom</t>
  </si>
  <si>
    <t>Social Infrastructure</t>
  </si>
  <si>
    <t>Water Supply</t>
  </si>
  <si>
    <t>Other Urban Infra.</t>
  </si>
  <si>
    <t>Science, Technology, Environment</t>
  </si>
  <si>
    <t>Education</t>
  </si>
  <si>
    <t>Health</t>
  </si>
  <si>
    <t>Infor., Culture</t>
  </si>
  <si>
    <t>Public Admin.</t>
  </si>
  <si>
    <t>Others</t>
  </si>
  <si>
    <r>
      <t xml:space="preserve">Source: </t>
    </r>
    <r>
      <rPr>
        <i/>
        <sz val="11"/>
        <rFont val="Times New Roman"/>
        <family val="1"/>
      </rPr>
      <t>Statistics Yearbook 2001</t>
    </r>
    <r>
      <rPr>
        <sz val="11"/>
        <rFont val="Times New Roman"/>
        <family val="1"/>
      </rPr>
      <t>, Statistical Publishing House 2001</t>
    </r>
  </si>
  <si>
    <t>Table 2</t>
  </si>
  <si>
    <t>Operating costs to assets</t>
  </si>
  <si>
    <t xml:space="preserve">Capital Adequacy Ratio </t>
  </si>
  <si>
    <t>Four large SOCBs</t>
  </si>
  <si>
    <t>Vietcombank</t>
  </si>
  <si>
    <t>Incombank</t>
  </si>
  <si>
    <t>Agribank</t>
  </si>
  <si>
    <t>BIDV</t>
  </si>
  <si>
    <t>Joint stock commercial banks</t>
  </si>
  <si>
    <t>Average of all banks</t>
  </si>
  <si>
    <t>Note: Reserves are measured as the sum of cash and deposits with the central bank.</t>
  </si>
  <si>
    <r>
      <t xml:space="preserve">Source: </t>
    </r>
  </si>
  <si>
    <t xml:space="preserve">Implementation </t>
  </si>
  <si>
    <t>Scenario 1</t>
  </si>
  <si>
    <t>VND Thous.Billion</t>
  </si>
  <si>
    <t>%</t>
  </si>
  <si>
    <t>Agriculture, Forestry, fishery and Irrigation</t>
  </si>
  <si>
    <t xml:space="preserve">Industry and construction </t>
  </si>
  <si>
    <t xml:space="preserve">Transportation and post </t>
  </si>
  <si>
    <t xml:space="preserve">Housing, public service, water supply </t>
  </si>
  <si>
    <t>Technology, science and environmental basic surveys</t>
  </si>
  <si>
    <t xml:space="preserve">Education and training </t>
  </si>
  <si>
    <t xml:space="preserve">Health and social affairs </t>
  </si>
  <si>
    <t xml:space="preserve">Culture, information and sport </t>
  </si>
  <si>
    <t>State administration</t>
  </si>
  <si>
    <t xml:space="preserve">Other sectors and activities </t>
  </si>
  <si>
    <t>Table 13. Investment capital allocation</t>
  </si>
  <si>
    <r>
      <t>Investment, 2002, P.10</t>
    </r>
    <r>
      <rPr>
        <sz val="11"/>
        <rFont val="Times New Roman"/>
        <family val="1"/>
      </rPr>
      <t>2</t>
    </r>
  </si>
  <si>
    <t>Table 14</t>
  </si>
  <si>
    <t>Table 15</t>
  </si>
  <si>
    <r>
      <t>Calculated from data provided at</t>
    </r>
    <r>
      <rPr>
        <i/>
        <sz val="11"/>
        <rFont val="Times New Roman"/>
        <family val="1"/>
      </rPr>
      <t xml:space="preserve"> Study on Economic Development Policy in the Transition Toward a Market-oriented Economy in Viet Nam</t>
    </r>
    <r>
      <rPr>
        <sz val="11"/>
        <rFont val="Times New Roman"/>
        <family val="1"/>
      </rPr>
      <t xml:space="preserve"> (Phase 2), MPI/JICA, 1998, p.</t>
    </r>
    <r>
      <rPr>
        <sz val="11"/>
        <rFont val="Times New Roman"/>
        <family val="1"/>
      </rPr>
      <t>240</t>
    </r>
    <r>
      <rPr>
        <sz val="11"/>
        <rFont val="Times New Roman"/>
        <family val="1"/>
      </rPr>
      <t xml:space="preserve"> </t>
    </r>
  </si>
  <si>
    <r>
      <t>Calculated from data provided at</t>
    </r>
    <r>
      <rPr>
        <i/>
        <sz val="11"/>
        <rFont val="Times New Roman"/>
        <family val="1"/>
      </rPr>
      <t xml:space="preserve"> Study on Economic Development Policy in the Transition Toward a Market-oriented Economy in Viet Nam</t>
    </r>
    <r>
      <rPr>
        <sz val="11"/>
        <rFont val="Times New Roman"/>
        <family val="1"/>
      </rPr>
      <t xml:space="preserve"> (Phase </t>
    </r>
    <r>
      <rPr>
        <sz val="11"/>
        <rFont val="Times New Roman"/>
        <family val="1"/>
      </rPr>
      <t>3</t>
    </r>
    <r>
      <rPr>
        <sz val="11"/>
        <rFont val="Times New Roman"/>
        <family val="1"/>
      </rPr>
      <t xml:space="preserve">), MPI/JICA, </t>
    </r>
    <r>
      <rPr>
        <sz val="11"/>
        <rFont val="Times New Roman"/>
        <family val="1"/>
      </rPr>
      <t>2001</t>
    </r>
    <r>
      <rPr>
        <sz val="11"/>
        <rFont val="Times New Roman"/>
        <family val="1"/>
      </rPr>
      <t>, p.</t>
    </r>
    <r>
      <rPr>
        <sz val="11"/>
        <rFont val="Times New Roman"/>
        <family val="1"/>
      </rPr>
      <t>48</t>
    </r>
    <r>
      <rPr>
        <sz val="11"/>
        <rFont val="Times New Roman"/>
        <family val="1"/>
      </rPr>
      <t xml:space="preserve"> </t>
    </r>
  </si>
  <si>
    <r>
      <t>Statististic Yearbook 2000</t>
    </r>
    <r>
      <rPr>
        <sz val="11"/>
        <rFont val="Times New Roman"/>
        <family val="1"/>
      </rPr>
      <t>. General Statistics Office, p.126</t>
    </r>
  </si>
  <si>
    <r>
      <t>Statistical Yearbook</t>
    </r>
    <r>
      <rPr>
        <sz val="10"/>
        <rFont val="Times New Roman"/>
        <family val="1"/>
      </rPr>
      <t>, General Statistical Office of Vietnam, 2000</t>
    </r>
  </si>
  <si>
    <t>Table 1-1    Planned capital mobilization for 2001-2005 period (at 2000 price)</t>
  </si>
  <si>
    <t>Table 1-2</t>
  </si>
  <si>
    <t>Deposit-to-GDP ratio, 1994-1999</t>
  </si>
  <si>
    <r>
      <t>Study on Economic Development Policy in the Transition Toward a Market-oriented Economy in Viet Nam</t>
    </r>
    <r>
      <rPr>
        <sz val="11"/>
        <rFont val="Times New Roman"/>
        <family val="1"/>
      </rPr>
      <t xml:space="preserve"> (Phase 3), MPI/JICA, 2001, p.</t>
    </r>
    <r>
      <rPr>
        <sz val="11"/>
        <rFont val="Times New Roman"/>
        <family val="1"/>
      </rPr>
      <t>174</t>
    </r>
  </si>
  <si>
    <t>Reseve Ratios of the Main Commercial Banks (Reseve/Deposits, %)</t>
  </si>
  <si>
    <t>Table 3</t>
  </si>
  <si>
    <t>Some banking indicators</t>
  </si>
  <si>
    <t>Source: IMF Country Report, No. 02/151, p. 54</t>
  </si>
  <si>
    <t>Table 4  Fund transfer between several banks (as of Dec. 31)</t>
  </si>
  <si>
    <t xml:space="preserve">Study on Economic Development Policy in the Transition Toward a Market-oriented </t>
  </si>
  <si>
    <t>Economy in Viet Nam, Vol. 3, JICA 1998, p.280</t>
  </si>
  <si>
    <t>Operation of Treasury securities market</t>
  </si>
  <si>
    <t xml:space="preserve">Source: </t>
  </si>
  <si>
    <r>
      <t xml:space="preserve">Source: Caculated from data at </t>
    </r>
    <r>
      <rPr>
        <i/>
        <sz val="11"/>
        <rFont val="Times New Roman"/>
        <family val="1"/>
      </rPr>
      <t>Study on Economic Development Policy in the Transition Toward a Market-oriented Economy in Viet Nam</t>
    </r>
    <r>
      <rPr>
        <sz val="11"/>
        <rFont val="Times New Roman"/>
        <family val="1"/>
      </rPr>
      <t xml:space="preserve">, Phase 2 Vol. 3, JICA 1998 P. 240 </t>
    </r>
  </si>
  <si>
    <t>Overdue Loan Share by Sectors</t>
  </si>
  <si>
    <t>Table 19</t>
  </si>
  <si>
    <r>
      <t xml:space="preserve">Source: Caculated from data at </t>
    </r>
    <r>
      <rPr>
        <i/>
        <sz val="11"/>
        <rFont val="Times New Roman"/>
        <family val="1"/>
      </rPr>
      <t>Study on Economic Development Policy in the Transition Toward a Market-oriented Economy in Viet Nam</t>
    </r>
    <r>
      <rPr>
        <sz val="11"/>
        <rFont val="Times New Roman"/>
        <family val="1"/>
      </rPr>
      <t>, Phase 2 Vol. 3, JICA 1998 P. 319</t>
    </r>
  </si>
  <si>
    <t>Table 16</t>
  </si>
  <si>
    <t>Capital sources at start up establishing of private enterprises (In rural and urban areas)</t>
  </si>
  <si>
    <t>Unit: %</t>
  </si>
  <si>
    <t>Urban area</t>
  </si>
  <si>
    <t>Rural area</t>
  </si>
  <si>
    <t>Own capital</t>
  </si>
  <si>
    <t>Non interest loan</t>
  </si>
  <si>
    <t>Banks credit</t>
  </si>
  <si>
    <t>Credit cooperatives</t>
  </si>
  <si>
    <t>Local authorities</t>
  </si>
  <si>
    <t>Worker contribution</t>
  </si>
  <si>
    <t>Borrowing from individuals</t>
  </si>
  <si>
    <t>Others</t>
  </si>
  <si>
    <t xml:space="preserve">Source: </t>
  </si>
  <si>
    <r>
      <t>Study on Economic Development Policy in the Transition Toward a Market-oriented Economy in Viet Nam</t>
    </r>
    <r>
      <rPr>
        <sz val="11"/>
        <rFont val="Times New Roman"/>
        <family val="1"/>
      </rPr>
      <t xml:space="preserve"> (Phase 3), MPI/JICA, 2001, p.56 </t>
    </r>
  </si>
  <si>
    <t>Banking system</t>
  </si>
  <si>
    <t>Total debts until June1998</t>
  </si>
  <si>
    <t>% compared with the total</t>
  </si>
  <si>
    <t>Bad debts alone</t>
  </si>
  <si>
    <t>% compared with the arrears</t>
  </si>
  <si>
    <t xml:space="preserve">            </t>
  </si>
  <si>
    <t>Table 17</t>
  </si>
  <si>
    <t>Debts of enterprises in banking system (as of 1998)</t>
  </si>
  <si>
    <r>
      <t>Study on Economic Development Policy in the Transition Toward a Market-oriented Economy in Viet Nam</t>
    </r>
    <r>
      <rPr>
        <sz val="11"/>
        <rFont val="Times New Roman"/>
        <family val="1"/>
      </rPr>
      <t xml:space="preserve"> (Phase 2), MPI/JICA, 1998, p.139 </t>
    </r>
  </si>
  <si>
    <r>
      <t xml:space="preserve">Source: </t>
    </r>
    <r>
      <rPr>
        <i/>
        <sz val="11"/>
        <rFont val="Times New Roman"/>
        <family val="1"/>
      </rPr>
      <t>Kinh te Viet Nam 1999-2000 (Vietnam and International Economies 1999-2000</t>
    </r>
    <r>
      <rPr>
        <sz val="11"/>
        <rFont val="Times New Roman"/>
        <family val="1"/>
      </rPr>
      <t>). Vietnam Economic Times. P.35</t>
    </r>
  </si>
  <si>
    <r>
      <t>Study on Economic Development Policy in the Transition Toward a Market-oriented Economy in Viet Nam</t>
    </r>
    <r>
      <rPr>
        <sz val="11"/>
        <rFont val="Times New Roman"/>
        <family val="1"/>
      </rPr>
      <t xml:space="preserve"> (Phase 2), MPI/JICA, 1998, p.138 </t>
    </r>
  </si>
  <si>
    <t>Table 11-2</t>
  </si>
  <si>
    <t>Table 11-1    Households With/Without Deposits</t>
  </si>
  <si>
    <t>Note: Data are results of sample investigation</t>
  </si>
  <si>
    <r>
      <t>U</t>
    </r>
    <r>
      <rPr>
        <sz val="11"/>
        <rFont val="Times New Roman"/>
        <family val="1"/>
      </rPr>
      <t>nit: VND 1000, %</t>
    </r>
  </si>
  <si>
    <r>
      <t xml:space="preserve">Regions 1, 4, 6 refer to rural argicultural area; regions 2, 3, </t>
    </r>
    <r>
      <rPr>
        <sz val="11"/>
        <rFont val="Times New Roman"/>
        <family val="1"/>
      </rPr>
      <t>5 refer to urban areas</t>
    </r>
  </si>
  <si>
    <t xml:space="preserve">Table 12    Investment for 1996-2000: by Field, by Economic Sector </t>
  </si>
  <si>
    <r>
      <t>Study on Economic Development Policy in the Transition Toward a Market-oriented Economy in Viet Nam</t>
    </r>
    <r>
      <rPr>
        <sz val="11"/>
        <rFont val="Times New Roman"/>
        <family val="1"/>
      </rPr>
      <t xml:space="preserve"> (Phase 3), MPI/JICA, </t>
    </r>
    <r>
      <rPr>
        <sz val="11"/>
        <rFont val="Times New Roman"/>
        <family val="1"/>
      </rPr>
      <t>2001</t>
    </r>
    <r>
      <rPr>
        <sz val="11"/>
        <rFont val="Times New Roman"/>
        <family val="1"/>
      </rPr>
      <t>, p.</t>
    </r>
    <r>
      <rPr>
        <sz val="11"/>
        <rFont val="Times New Roman"/>
        <family val="1"/>
      </rPr>
      <t>275</t>
    </r>
    <r>
      <rPr>
        <sz val="11"/>
        <rFont val="Times New Roman"/>
        <family val="1"/>
      </rPr>
      <t xml:space="preserve"> </t>
    </r>
  </si>
  <si>
    <t xml:space="preserve">             Table 20</t>
  </si>
  <si>
    <t xml:space="preserve"> Interest Rates </t>
  </si>
  <si>
    <r>
      <t>Unit: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>%</t>
    </r>
  </si>
  <si>
    <t>Year (December)</t>
  </si>
  <si>
    <t>Deposit rate (1)</t>
  </si>
  <si>
    <t>Short lending (2)</t>
  </si>
  <si>
    <t>Long lending (3)</t>
  </si>
  <si>
    <t>CPI</t>
  </si>
  <si>
    <t>Spread (2-1)</t>
  </si>
  <si>
    <t>Spread (3-2)</t>
  </si>
  <si>
    <t>Real Deposit rate</t>
  </si>
  <si>
    <t>Real short lending rate</t>
  </si>
  <si>
    <t>Real long lending rate</t>
  </si>
  <si>
    <r>
      <t>S</t>
    </r>
    <r>
      <rPr>
        <sz val="11"/>
        <rFont val="Times New Roman"/>
        <family val="1"/>
      </rPr>
      <t>ource:</t>
    </r>
  </si>
  <si>
    <r>
      <t>Study on Economic Development Policy in the Transition Toward a Market-oriented Economy in Viet Nam</t>
    </r>
    <r>
      <rPr>
        <sz val="11"/>
        <rFont val="Times New Roman"/>
        <family val="1"/>
      </rPr>
      <t xml:space="preserve"> (Phase </t>
    </r>
    <r>
      <rPr>
        <sz val="11"/>
        <rFont val="Times New Roman"/>
        <family val="1"/>
      </rPr>
      <t>2</t>
    </r>
    <r>
      <rPr>
        <sz val="11"/>
        <rFont val="Times New Roman"/>
        <family val="1"/>
      </rPr>
      <t xml:space="preserve">), MPI/JICA, </t>
    </r>
    <r>
      <rPr>
        <sz val="11"/>
        <rFont val="Times New Roman"/>
        <family val="1"/>
      </rPr>
      <t>1998</t>
    </r>
    <r>
      <rPr>
        <sz val="11"/>
        <rFont val="Times New Roman"/>
        <family val="1"/>
      </rPr>
      <t>, p.</t>
    </r>
    <r>
      <rPr>
        <sz val="11"/>
        <rFont val="Times New Roman"/>
        <family val="1"/>
      </rPr>
      <t>323</t>
    </r>
    <r>
      <rPr>
        <sz val="11"/>
        <rFont val="Times New Roman"/>
        <family val="1"/>
      </rPr>
      <t xml:space="preserve"> </t>
    </r>
  </si>
  <si>
    <t xml:space="preserve">              Table  21           Ceiling interest rate on loans</t>
  </si>
  <si>
    <t>Unit: % monthly</t>
  </si>
  <si>
    <t>Areas</t>
  </si>
  <si>
    <r>
      <t xml:space="preserve">Jan. </t>
    </r>
    <r>
      <rPr>
        <sz val="11"/>
        <rFont val="Times New Roman"/>
        <family val="1"/>
      </rPr>
      <t>19</t>
    </r>
    <r>
      <rPr>
        <sz val="11"/>
        <rFont val="Times New Roman"/>
        <family val="1"/>
      </rPr>
      <t>99</t>
    </r>
  </si>
  <si>
    <r>
      <t>Feb. 1</t>
    </r>
    <r>
      <rPr>
        <sz val="11"/>
        <rFont val="Times New Roman"/>
        <family val="1"/>
      </rPr>
      <t>9</t>
    </r>
    <r>
      <rPr>
        <sz val="11"/>
        <rFont val="Times New Roman"/>
        <family val="1"/>
      </rPr>
      <t>99</t>
    </r>
  </si>
  <si>
    <r>
      <t>Jun. 1</t>
    </r>
    <r>
      <rPr>
        <sz val="11"/>
        <rFont val="Times New Roman"/>
        <family val="1"/>
      </rPr>
      <t>9</t>
    </r>
    <r>
      <rPr>
        <sz val="11"/>
        <rFont val="Times New Roman"/>
        <family val="1"/>
      </rPr>
      <t>99</t>
    </r>
  </si>
  <si>
    <r>
      <t>Aug. 1</t>
    </r>
    <r>
      <rPr>
        <sz val="11"/>
        <rFont val="Times New Roman"/>
        <family val="1"/>
      </rPr>
      <t>9</t>
    </r>
    <r>
      <rPr>
        <sz val="11"/>
        <rFont val="Times New Roman"/>
        <family val="1"/>
      </rPr>
      <t>99</t>
    </r>
  </si>
  <si>
    <r>
      <t xml:space="preserve">Sep. </t>
    </r>
    <r>
      <rPr>
        <sz val="11"/>
        <rFont val="Times New Roman"/>
        <family val="1"/>
      </rPr>
      <t>19</t>
    </r>
    <r>
      <rPr>
        <sz val="11"/>
        <rFont val="Times New Roman"/>
        <family val="1"/>
      </rPr>
      <t>99</t>
    </r>
  </si>
  <si>
    <r>
      <t xml:space="preserve">Oct. </t>
    </r>
    <r>
      <rPr>
        <sz val="11"/>
        <rFont val="Times New Roman"/>
        <family val="1"/>
      </rPr>
      <t>19</t>
    </r>
    <r>
      <rPr>
        <sz val="11"/>
        <rFont val="Times New Roman"/>
        <family val="1"/>
      </rPr>
      <t>99</t>
    </r>
  </si>
  <si>
    <t>Urban area</t>
  </si>
  <si>
    <t>Rural area</t>
  </si>
  <si>
    <t>Rural joint-stock commercial bank</t>
  </si>
  <si>
    <t>People credit fund</t>
  </si>
  <si>
    <r>
      <t>S</t>
    </r>
    <r>
      <rPr>
        <sz val="11"/>
        <rFont val="Times New Roman"/>
        <family val="1"/>
      </rPr>
      <t>ource:</t>
    </r>
  </si>
  <si>
    <r>
      <t>U</t>
    </r>
    <r>
      <rPr>
        <sz val="11"/>
        <rFont val="Times New Roman"/>
        <family val="1"/>
      </rPr>
      <t>nit: VND billion, %</t>
    </r>
  </si>
  <si>
    <t>Total arrears</t>
  </si>
  <si>
    <t>State commercial banks</t>
  </si>
  <si>
    <t>Industrial and Commercial Bank</t>
  </si>
  <si>
    <t>Foreign Commercial Bank</t>
  </si>
  <si>
    <t>Bank for Agriculture</t>
  </si>
  <si>
    <t>Bank for Investment and Development</t>
  </si>
  <si>
    <t>Bank for Poor People</t>
  </si>
  <si>
    <t>Corporate commercial banks</t>
  </si>
  <si>
    <t>Corporate financial companies</t>
  </si>
  <si>
    <t>Foreign banks branches</t>
  </si>
  <si>
    <t>Joint-stock banks</t>
  </si>
  <si>
    <t>Total</t>
  </si>
  <si>
    <t xml:space="preserve">Source: </t>
  </si>
  <si>
    <r>
      <t>Study on Economic Development Policy in the Transition Toward a Market-oriented Economy in Viet Nam</t>
    </r>
    <r>
      <rPr>
        <sz val="11"/>
        <rFont val="Times New Roman"/>
        <family val="1"/>
      </rPr>
      <t xml:space="preserve"> (Phase 3), MPI/JICA, 2001, p.64 </t>
    </r>
  </si>
  <si>
    <t>Overdue Loan Ratio at Individual SOCB</t>
  </si>
  <si>
    <t>(Overdue Loans/Outstanding loans in the same category)</t>
  </si>
  <si>
    <t>SOE</t>
  </si>
  <si>
    <t>Private</t>
  </si>
  <si>
    <t>Table 18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</si>
</sst>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_ "/>
    <numFmt numFmtId="180" formatCode="0_ "/>
    <numFmt numFmtId="181" formatCode="#,##0.0_ 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%"/>
    <numFmt numFmtId="187" formatCode="0.00000"/>
    <numFmt numFmtId="188" formatCode="0.00_ "/>
    <numFmt numFmtId="189" formatCode="0.000000"/>
    <numFmt numFmtId="190" formatCode="#,##0.0;[Red]\-#,##0.0"/>
    <numFmt numFmtId="191" formatCode="0.00_);[Red]\(0.00\)"/>
    <numFmt numFmtId="192" formatCode="0.0_);[Red]\(0.0\)"/>
    <numFmt numFmtId="193" formatCode="#,##0_ "/>
    <numFmt numFmtId="194" formatCode="#,##0.0_);[Red]\(#,##0.0\)"/>
    <numFmt numFmtId="195" formatCode="#,##0.00_);[Red]\(#,##0.00\)"/>
    <numFmt numFmtId="196" formatCode="0.0000000"/>
  </numFmts>
  <fonts count="15">
    <font>
      <sz val="11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Times New Roman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9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180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81" fontId="0" fillId="0" borderId="4" xfId="0" applyNumberFormat="1" applyFont="1" applyBorder="1" applyAlignment="1">
      <alignment/>
    </xf>
    <xf numFmtId="0" fontId="0" fillId="0" borderId="0" xfId="24" applyFont="1" applyFill="1" applyBorder="1" applyAlignment="1">
      <alignment vertical="center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0" fillId="0" borderId="0" xfId="24" applyFont="1" applyFill="1" applyBorder="1" applyAlignment="1">
      <alignment horizontal="left" vertical="top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8" fontId="0" fillId="0" borderId="6" xfId="17" applyFont="1" applyBorder="1" applyAlignment="1">
      <alignment/>
    </xf>
    <xf numFmtId="10" fontId="0" fillId="0" borderId="0" xfId="15" applyNumberFormat="1" applyFont="1" applyBorder="1" applyAlignment="1">
      <alignment horizontal="center"/>
    </xf>
    <xf numFmtId="38" fontId="0" fillId="0" borderId="0" xfId="17" applyFont="1" applyBorder="1" applyAlignment="1">
      <alignment/>
    </xf>
    <xf numFmtId="0" fontId="0" fillId="0" borderId="6" xfId="17" applyNumberFormat="1" applyFont="1" applyBorder="1" applyAlignment="1">
      <alignment/>
    </xf>
    <xf numFmtId="9" fontId="0" fillId="0" borderId="0" xfId="15" applyNumberFormat="1" applyFont="1" applyBorder="1" applyAlignment="1">
      <alignment horizontal="center"/>
    </xf>
    <xf numFmtId="38" fontId="0" fillId="0" borderId="7" xfId="17" applyFont="1" applyBorder="1" applyAlignment="1">
      <alignment/>
    </xf>
    <xf numFmtId="0" fontId="0" fillId="0" borderId="4" xfId="0" applyFont="1" applyBorder="1" applyAlignment="1">
      <alignment horizontal="center"/>
    </xf>
    <xf numFmtId="38" fontId="0" fillId="0" borderId="4" xfId="17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9" fontId="0" fillId="0" borderId="0" xfId="15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190" fontId="0" fillId="0" borderId="0" xfId="17" applyNumberFormat="1" applyBorder="1" applyAlignment="1">
      <alignment/>
    </xf>
    <xf numFmtId="190" fontId="0" fillId="0" borderId="4" xfId="17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24" applyFont="1" applyFill="1" applyBorder="1" applyAlignment="1">
      <alignment horizontal="center" vertical="center"/>
      <protection/>
    </xf>
    <xf numFmtId="0" fontId="4" fillId="0" borderId="0" xfId="24" applyFont="1" applyFill="1" applyBorder="1" applyAlignment="1">
      <alignment horizontal="left" vertical="center"/>
      <protection/>
    </xf>
    <xf numFmtId="0" fontId="0" fillId="0" borderId="1" xfId="24" applyFont="1" applyFill="1" applyBorder="1" applyAlignment="1">
      <alignment horizontal="center" vertical="center"/>
      <protection/>
    </xf>
    <xf numFmtId="0" fontId="0" fillId="0" borderId="8" xfId="24" applyFont="1" applyFill="1" applyBorder="1" applyAlignment="1">
      <alignment horizontal="center" vertical="center"/>
      <protection/>
    </xf>
    <xf numFmtId="0" fontId="0" fillId="0" borderId="0" xfId="24" applyFont="1" applyFill="1" applyBorder="1" applyAlignment="1">
      <alignment horizontal="left" vertical="center"/>
      <protection/>
    </xf>
    <xf numFmtId="0" fontId="0" fillId="0" borderId="6" xfId="24" applyFont="1" applyFill="1" applyBorder="1" applyAlignment="1">
      <alignment horizontal="center" vertical="center"/>
      <protection/>
    </xf>
    <xf numFmtId="0" fontId="0" fillId="0" borderId="4" xfId="24" applyFont="1" applyFill="1" applyBorder="1" applyAlignment="1">
      <alignment horizontal="center" vertical="center"/>
      <protection/>
    </xf>
    <xf numFmtId="0" fontId="0" fillId="0" borderId="4" xfId="24" applyFont="1" applyFill="1" applyBorder="1" applyAlignment="1">
      <alignment horizontal="left" vertical="center"/>
      <protection/>
    </xf>
    <xf numFmtId="0" fontId="0" fillId="0" borderId="7" xfId="24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24" applyFont="1" applyFill="1" applyBorder="1">
      <alignment/>
      <protection/>
    </xf>
    <xf numFmtId="179" fontId="0" fillId="0" borderId="0" xfId="24" applyNumberFormat="1" applyFont="1" applyFill="1" applyBorder="1">
      <alignment/>
      <protection/>
    </xf>
    <xf numFmtId="0" fontId="0" fillId="0" borderId="0" xfId="15" applyNumberFormat="1" applyFont="1" applyFill="1" applyBorder="1" applyAlignment="1">
      <alignment/>
    </xf>
    <xf numFmtId="0" fontId="4" fillId="0" borderId="0" xfId="24" applyFont="1" applyFill="1" applyBorder="1">
      <alignment/>
      <protection/>
    </xf>
    <xf numFmtId="179" fontId="4" fillId="0" borderId="0" xfId="24" applyNumberFormat="1" applyFont="1" applyFill="1" applyBorder="1">
      <alignment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>
      <alignment/>
      <protection/>
    </xf>
    <xf numFmtId="0" fontId="0" fillId="0" borderId="1" xfId="24" applyFont="1" applyFill="1" applyBorder="1" applyAlignment="1">
      <alignment horizontal="center"/>
      <protection/>
    </xf>
    <xf numFmtId="0" fontId="0" fillId="0" borderId="1" xfId="24" applyFont="1" applyFill="1" applyBorder="1" applyAlignment="1">
      <alignment horizontal="right"/>
      <protection/>
    </xf>
    <xf numFmtId="0" fontId="0" fillId="0" borderId="3" xfId="24" applyFont="1" applyFill="1" applyBorder="1">
      <alignment/>
      <protection/>
    </xf>
    <xf numFmtId="193" fontId="0" fillId="0" borderId="0" xfId="24" applyNumberFormat="1" applyFont="1" applyFill="1" applyBorder="1" applyAlignment="1">
      <alignment horizontal="center" vertical="center" wrapText="1"/>
      <protection/>
    </xf>
    <xf numFmtId="9" fontId="0" fillId="0" borderId="0" xfId="15" applyFont="1" applyFill="1" applyBorder="1" applyAlignment="1">
      <alignment horizontal="center" vertical="center"/>
    </xf>
    <xf numFmtId="0" fontId="0" fillId="0" borderId="0" xfId="24" applyFont="1" applyFill="1" applyBorder="1" applyAlignment="1">
      <alignment horizontal="center" vertical="center" wrapText="1"/>
      <protection/>
    </xf>
    <xf numFmtId="193" fontId="0" fillId="0" borderId="0" xfId="24" applyNumberFormat="1" applyFont="1" applyFill="1" applyBorder="1">
      <alignment/>
      <protection/>
    </xf>
    <xf numFmtId="178" fontId="0" fillId="0" borderId="0" xfId="15" applyNumberFormat="1" applyFont="1" applyFill="1" applyBorder="1" applyAlignment="1">
      <alignment/>
    </xf>
    <xf numFmtId="178" fontId="0" fillId="0" borderId="0" xfId="24" applyNumberFormat="1" applyFont="1" applyFill="1" applyBorder="1">
      <alignment/>
      <protection/>
    </xf>
    <xf numFmtId="2" fontId="0" fillId="0" borderId="0" xfId="24" applyNumberFormat="1" applyFont="1" applyFill="1" applyBorder="1">
      <alignment/>
      <protection/>
    </xf>
    <xf numFmtId="193" fontId="0" fillId="0" borderId="1" xfId="24" applyNumberFormat="1" applyFont="1" applyFill="1" applyBorder="1">
      <alignment/>
      <protection/>
    </xf>
    <xf numFmtId="179" fontId="0" fillId="0" borderId="1" xfId="24" applyNumberFormat="1" applyFont="1" applyFill="1" applyBorder="1">
      <alignment/>
      <protection/>
    </xf>
    <xf numFmtId="2" fontId="0" fillId="0" borderId="1" xfId="24" applyNumberFormat="1" applyFont="1" applyFill="1" applyBorder="1">
      <alignment/>
      <protection/>
    </xf>
    <xf numFmtId="178" fontId="0" fillId="0" borderId="1" xfId="24" applyNumberFormat="1" applyFont="1" applyFill="1" applyBorder="1">
      <alignment/>
      <protection/>
    </xf>
    <xf numFmtId="178" fontId="0" fillId="0" borderId="1" xfId="15" applyNumberFormat="1" applyFont="1" applyFill="1" applyBorder="1" applyAlignment="1">
      <alignment/>
    </xf>
    <xf numFmtId="0" fontId="0" fillId="0" borderId="4" xfId="24" applyFont="1" applyFill="1" applyBorder="1">
      <alignment/>
      <protection/>
    </xf>
    <xf numFmtId="0" fontId="0" fillId="0" borderId="5" xfId="24" applyFont="1" applyFill="1" applyBorder="1">
      <alignment/>
      <protection/>
    </xf>
    <xf numFmtId="179" fontId="0" fillId="0" borderId="4" xfId="24" applyNumberFormat="1" applyFont="1" applyFill="1" applyBorder="1">
      <alignment/>
      <protection/>
    </xf>
    <xf numFmtId="0" fontId="0" fillId="0" borderId="4" xfId="15" applyNumberFormat="1" applyFont="1" applyFill="1" applyBorder="1" applyAlignment="1">
      <alignment/>
    </xf>
    <xf numFmtId="2" fontId="0" fillId="0" borderId="4" xfId="24" applyNumberFormat="1" applyFont="1" applyFill="1" applyBorder="1">
      <alignment/>
      <protection/>
    </xf>
    <xf numFmtId="0" fontId="0" fillId="0" borderId="1" xfId="15" applyNumberFormat="1" applyFont="1" applyFill="1" applyBorder="1" applyAlignment="1">
      <alignment/>
    </xf>
    <xf numFmtId="193" fontId="0" fillId="0" borderId="4" xfId="24" applyNumberFormat="1" applyFont="1" applyFill="1" applyBorder="1">
      <alignment/>
      <protection/>
    </xf>
    <xf numFmtId="178" fontId="0" fillId="0" borderId="4" xfId="24" applyNumberFormat="1" applyFont="1" applyFill="1" applyBorder="1">
      <alignment/>
      <protection/>
    </xf>
    <xf numFmtId="178" fontId="0" fillId="0" borderId="4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78" fontId="4" fillId="0" borderId="0" xfId="0" applyNumberFormat="1" applyFont="1" applyAlignment="1">
      <alignment/>
    </xf>
    <xf numFmtId="0" fontId="0" fillId="0" borderId="0" xfId="23" applyFont="1" applyFill="1" applyAlignment="1">
      <alignment horizontal="center"/>
      <protection/>
    </xf>
    <xf numFmtId="0" fontId="0" fillId="0" borderId="0" xfId="23" applyFont="1" applyFill="1">
      <alignment/>
      <protection/>
    </xf>
    <xf numFmtId="0" fontId="4" fillId="0" borderId="0" xfId="23" applyFont="1" applyFill="1">
      <alignment/>
      <protection/>
    </xf>
    <xf numFmtId="0" fontId="4" fillId="0" borderId="0" xfId="23" applyFont="1" applyFill="1" applyAlignment="1">
      <alignment horizontal="center"/>
      <protection/>
    </xf>
    <xf numFmtId="0" fontId="0" fillId="0" borderId="2" xfId="23" applyFont="1" applyFill="1" applyBorder="1" applyAlignment="1">
      <alignment vertical="center" wrapText="1"/>
      <protection/>
    </xf>
    <xf numFmtId="0" fontId="0" fillId="0" borderId="1" xfId="23" applyFont="1" applyFill="1" applyBorder="1" applyAlignment="1">
      <alignment horizontal="center" vertical="center" wrapText="1"/>
      <protection/>
    </xf>
    <xf numFmtId="0" fontId="0" fillId="0" borderId="0" xfId="23" applyFont="1" applyFill="1" applyAlignment="1">
      <alignment vertical="center" wrapText="1"/>
      <protection/>
    </xf>
    <xf numFmtId="0" fontId="0" fillId="0" borderId="4" xfId="23" applyFont="1" applyFill="1" applyBorder="1" applyAlignment="1">
      <alignment horizontal="right" vertical="center" wrapText="1"/>
      <protection/>
    </xf>
    <xf numFmtId="0" fontId="0" fillId="0" borderId="3" xfId="23" applyFont="1" applyFill="1" applyBorder="1" applyAlignment="1">
      <alignment horizontal="left" vertical="center" wrapText="1" indent="2"/>
      <protection/>
    </xf>
    <xf numFmtId="0" fontId="0" fillId="0" borderId="3" xfId="23" applyFont="1" applyFill="1" applyBorder="1" applyAlignment="1">
      <alignment vertical="center" wrapText="1"/>
      <protection/>
    </xf>
    <xf numFmtId="0" fontId="0" fillId="0" borderId="0" xfId="23" applyFont="1" applyFill="1" applyAlignment="1">
      <alignment horizontal="center" vertical="center" wrapText="1"/>
      <protection/>
    </xf>
    <xf numFmtId="0" fontId="0" fillId="0" borderId="0" xfId="23" applyFont="1" applyFill="1" applyAlignment="1">
      <alignment vertical="center"/>
      <protection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4" fillId="0" borderId="10" xfId="0" applyFont="1" applyBorder="1" applyAlignment="1">
      <alignment/>
    </xf>
    <xf numFmtId="181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vertical="center" wrapText="1"/>
    </xf>
    <xf numFmtId="181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194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8" fontId="0" fillId="0" borderId="0" xfId="17" applyFont="1" applyBorder="1" applyAlignment="1">
      <alignment horizontal="right"/>
    </xf>
    <xf numFmtId="9" fontId="0" fillId="0" borderId="4" xfId="15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17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8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0" xfId="0" applyFont="1" applyAlignment="1">
      <alignment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left" vertical="top" indent="1"/>
    </xf>
    <xf numFmtId="0" fontId="4" fillId="0" borderId="3" xfId="2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178" fontId="0" fillId="0" borderId="6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5" xfId="0" applyNumberFormat="1" applyBorder="1" applyAlignment="1">
      <alignment/>
    </xf>
    <xf numFmtId="38" fontId="10" fillId="0" borderId="0" xfId="17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38" fontId="13" fillId="0" borderId="0" xfId="17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38" fontId="1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17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17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38" fontId="10" fillId="0" borderId="4" xfId="17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indent="3"/>
    </xf>
    <xf numFmtId="0" fontId="0" fillId="0" borderId="0" xfId="23" applyFont="1" applyFill="1" applyBorder="1" applyAlignment="1">
      <alignment horizontal="right" vertical="center" wrapText="1"/>
      <protection/>
    </xf>
    <xf numFmtId="178" fontId="0" fillId="0" borderId="0" xfId="23" applyNumberFormat="1" applyFont="1" applyFill="1" applyBorder="1" applyAlignment="1">
      <alignment horizontal="right" vertical="center" wrapText="1"/>
      <protection/>
    </xf>
    <xf numFmtId="178" fontId="0" fillId="0" borderId="4" xfId="23" applyNumberFormat="1" applyFont="1" applyFill="1" applyBorder="1" applyAlignment="1">
      <alignment horizontal="right" vertical="center" wrapText="1"/>
      <protection/>
    </xf>
    <xf numFmtId="0" fontId="0" fillId="0" borderId="3" xfId="23" applyFont="1" applyFill="1" applyBorder="1" applyAlignment="1">
      <alignment horizontal="left" vertical="center" wrapText="1" indent="1"/>
      <protection/>
    </xf>
    <xf numFmtId="0" fontId="0" fillId="0" borderId="5" xfId="23" applyFont="1" applyFill="1" applyBorder="1" applyAlignment="1">
      <alignment horizontal="left" vertical="center" wrapText="1" indent="1"/>
      <protection/>
    </xf>
    <xf numFmtId="0" fontId="0" fillId="0" borderId="12" xfId="23" applyFont="1" applyFill="1" applyBorder="1" applyAlignment="1">
      <alignment horizontal="left" vertical="center" wrapText="1" indent="1"/>
      <protection/>
    </xf>
    <xf numFmtId="0" fontId="0" fillId="0" borderId="13" xfId="23" applyFont="1" applyFill="1" applyBorder="1" applyAlignment="1">
      <alignment horizontal="right" vertical="center" wrapText="1"/>
      <protection/>
    </xf>
    <xf numFmtId="178" fontId="0" fillId="0" borderId="13" xfId="23" applyNumberFormat="1" applyFont="1" applyFill="1" applyBorder="1" applyAlignment="1">
      <alignment horizontal="right" vertical="center" wrapText="1"/>
      <protection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8" fontId="0" fillId="0" borderId="0" xfId="0" applyNumberFormat="1" applyFont="1" applyAlignment="1">
      <alignment/>
    </xf>
    <xf numFmtId="178" fontId="0" fillId="0" borderId="1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25" applyFont="1" applyFill="1" applyBorder="1" applyAlignment="1">
      <alignment vertical="top" wrapText="1"/>
      <protection/>
    </xf>
    <xf numFmtId="0" fontId="0" fillId="0" borderId="0" xfId="25" applyFont="1" applyFill="1" applyBorder="1" applyAlignment="1">
      <alignment horizontal="center" vertical="center"/>
      <protection/>
    </xf>
    <xf numFmtId="0" fontId="0" fillId="0" borderId="0" xfId="25" applyFont="1" applyFill="1" applyBorder="1" applyAlignment="1">
      <alignment vertical="center"/>
      <protection/>
    </xf>
    <xf numFmtId="0" fontId="0" fillId="0" borderId="0" xfId="21" applyFont="1" applyFill="1">
      <alignment/>
      <protection/>
    </xf>
    <xf numFmtId="0" fontId="0" fillId="0" borderId="0" xfId="21" applyFont="1">
      <alignment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vertical="top" wrapText="1"/>
      <protection/>
    </xf>
    <xf numFmtId="0" fontId="0" fillId="0" borderId="4" xfId="25" applyFont="1" applyFill="1" applyBorder="1" applyAlignment="1">
      <alignment horizontal="right" vertical="top" wrapText="1"/>
      <protection/>
    </xf>
    <xf numFmtId="0" fontId="0" fillId="0" borderId="1" xfId="25" applyFont="1" applyFill="1" applyBorder="1" applyAlignment="1">
      <alignment vertical="center"/>
      <protection/>
    </xf>
    <xf numFmtId="0" fontId="0" fillId="0" borderId="2" xfId="25" applyFont="1" applyFill="1" applyBorder="1" applyAlignment="1">
      <alignment vertical="center"/>
      <protection/>
    </xf>
    <xf numFmtId="0" fontId="0" fillId="0" borderId="1" xfId="25" applyFont="1" applyFill="1" applyBorder="1" applyAlignment="1">
      <alignment horizontal="center" vertical="center"/>
      <protection/>
    </xf>
    <xf numFmtId="0" fontId="0" fillId="0" borderId="3" xfId="25" applyFont="1" applyFill="1" applyBorder="1" applyAlignment="1">
      <alignment vertical="center"/>
      <protection/>
    </xf>
    <xf numFmtId="178" fontId="0" fillId="0" borderId="0" xfId="25" applyNumberFormat="1" applyFont="1" applyFill="1" applyBorder="1" applyAlignment="1">
      <alignment horizontal="center" vertical="center"/>
      <protection/>
    </xf>
    <xf numFmtId="0" fontId="0" fillId="0" borderId="4" xfId="25" applyFont="1" applyFill="1" applyBorder="1" applyAlignment="1">
      <alignment vertical="center"/>
      <protection/>
    </xf>
    <xf numFmtId="0" fontId="0" fillId="0" borderId="4" xfId="25" applyFont="1" applyFill="1" applyBorder="1" applyAlignment="1">
      <alignment horizontal="center" vertical="center"/>
      <protection/>
    </xf>
    <xf numFmtId="0" fontId="0" fillId="0" borderId="5" xfId="25" applyFont="1" applyFill="1" applyBorder="1" applyAlignment="1">
      <alignment horizontal="center" vertical="center"/>
      <protection/>
    </xf>
    <xf numFmtId="178" fontId="0" fillId="0" borderId="4" xfId="25" applyNumberFormat="1" applyFont="1" applyFill="1" applyBorder="1" applyAlignment="1">
      <alignment horizontal="center" vertical="center"/>
      <protection/>
    </xf>
    <xf numFmtId="0" fontId="0" fillId="0" borderId="0" xfId="25" applyFont="1" applyFill="1" applyBorder="1" applyAlignment="1">
      <alignment horizontal="left" vertical="top" wrapText="1"/>
      <protection/>
    </xf>
    <xf numFmtId="0" fontId="0" fillId="0" borderId="0" xfId="21" applyFont="1" applyAlignment="1">
      <alignment horizontal="right"/>
      <protection/>
    </xf>
    <xf numFmtId="0" fontId="4" fillId="0" borderId="0" xfId="25" applyFont="1" applyFill="1" applyBorder="1" applyAlignment="1">
      <alignment horizontal="left" vertical="center" indent="3"/>
      <protection/>
    </xf>
    <xf numFmtId="0" fontId="0" fillId="0" borderId="0" xfId="25" applyFont="1" applyFill="1" applyBorder="1" applyAlignment="1">
      <alignment horizontal="right" vertical="center"/>
      <protection/>
    </xf>
    <xf numFmtId="0" fontId="0" fillId="0" borderId="0" xfId="25" applyFont="1" applyFill="1" applyBorder="1" applyAlignment="1">
      <alignment horizontal="left" vertical="center"/>
      <protection/>
    </xf>
    <xf numFmtId="0" fontId="0" fillId="0" borderId="3" xfId="25" applyFont="1" applyFill="1" applyBorder="1" applyAlignment="1">
      <alignment horizontal="left" vertical="center"/>
      <protection/>
    </xf>
    <xf numFmtId="193" fontId="0" fillId="0" borderId="14" xfId="25" applyNumberFormat="1" applyFont="1" applyFill="1" applyBorder="1" applyAlignment="1">
      <alignment horizontal="right" vertical="center"/>
      <protection/>
    </xf>
    <xf numFmtId="193" fontId="0" fillId="0" borderId="13" xfId="25" applyNumberFormat="1" applyFont="1" applyFill="1" applyBorder="1" applyAlignment="1">
      <alignment horizontal="right" vertical="center"/>
      <protection/>
    </xf>
    <xf numFmtId="178" fontId="0" fillId="0" borderId="13" xfId="25" applyNumberFormat="1" applyFont="1" applyFill="1" applyBorder="1" applyAlignment="1">
      <alignment horizontal="right" vertical="center"/>
      <protection/>
    </xf>
    <xf numFmtId="178" fontId="0" fillId="0" borderId="13" xfId="25" applyNumberFormat="1" applyFont="1" applyFill="1" applyBorder="1" applyAlignment="1">
      <alignment horizontal="center" vertical="center"/>
      <protection/>
    </xf>
    <xf numFmtId="0" fontId="1" fillId="0" borderId="0" xfId="25" applyFont="1" applyFill="1" applyBorder="1" applyAlignment="1">
      <alignment horizontal="left" vertical="center"/>
      <protection/>
    </xf>
    <xf numFmtId="193" fontId="0" fillId="0" borderId="6" xfId="25" applyNumberFormat="1" applyFont="1" applyFill="1" applyBorder="1" applyAlignment="1">
      <alignment horizontal="right" vertical="center"/>
      <protection/>
    </xf>
    <xf numFmtId="193" fontId="0" fillId="0" borderId="0" xfId="25" applyNumberFormat="1" applyFont="1" applyFill="1" applyBorder="1" applyAlignment="1">
      <alignment horizontal="right" vertical="center"/>
      <protection/>
    </xf>
    <xf numFmtId="178" fontId="0" fillId="0" borderId="0" xfId="25" applyNumberFormat="1" applyFont="1" applyFill="1" applyBorder="1" applyAlignment="1">
      <alignment horizontal="right" vertical="center"/>
      <protection/>
    </xf>
    <xf numFmtId="193" fontId="0" fillId="0" borderId="7" xfId="25" applyNumberFormat="1" applyFont="1" applyFill="1" applyBorder="1" applyAlignment="1">
      <alignment horizontal="right" vertical="center"/>
      <protection/>
    </xf>
    <xf numFmtId="193" fontId="0" fillId="0" borderId="4" xfId="25" applyNumberFormat="1" applyFont="1" applyFill="1" applyBorder="1" applyAlignment="1">
      <alignment horizontal="right" vertical="center"/>
      <protection/>
    </xf>
    <xf numFmtId="178" fontId="0" fillId="0" borderId="4" xfId="25" applyNumberFormat="1" applyFont="1" applyFill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0" xfId="21" applyBorder="1">
      <alignment/>
      <protection/>
    </xf>
    <xf numFmtId="0" fontId="0" fillId="0" borderId="3" xfId="21" applyBorder="1">
      <alignment/>
      <protection/>
    </xf>
    <xf numFmtId="178" fontId="0" fillId="0" borderId="0" xfId="21" applyNumberFormat="1">
      <alignment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178" fontId="0" fillId="0" borderId="4" xfId="21" applyNumberFormat="1" applyBorder="1">
      <alignment/>
      <protection/>
    </xf>
    <xf numFmtId="0" fontId="0" fillId="0" borderId="13" xfId="21" applyBorder="1">
      <alignment/>
      <protection/>
    </xf>
    <xf numFmtId="0" fontId="0" fillId="0" borderId="12" xfId="21" applyBorder="1">
      <alignment/>
      <protection/>
    </xf>
    <xf numFmtId="0" fontId="0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22" applyFont="1" applyFill="1">
      <alignment/>
      <protection/>
    </xf>
    <xf numFmtId="0" fontId="0" fillId="0" borderId="0" xfId="22" applyFont="1">
      <alignment/>
      <protection/>
    </xf>
    <xf numFmtId="0" fontId="4" fillId="0" borderId="0" xfId="22" applyFont="1">
      <alignment/>
      <protection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0" fontId="0" fillId="0" borderId="0" xfId="22" applyFont="1" applyAlignment="1">
      <alignment horizontal="center" vertical="center" wrapText="1"/>
      <protection/>
    </xf>
    <xf numFmtId="0" fontId="0" fillId="0" borderId="3" xfId="22" applyFont="1" applyBorder="1">
      <alignment/>
      <protection/>
    </xf>
    <xf numFmtId="2" fontId="0" fillId="0" borderId="0" xfId="22" applyNumberFormat="1" applyFont="1" applyBorder="1">
      <alignment/>
      <protection/>
    </xf>
    <xf numFmtId="2" fontId="0" fillId="0" borderId="0" xfId="22" applyNumberFormat="1" applyFont="1" applyFill="1" applyBorder="1">
      <alignment/>
      <protection/>
    </xf>
    <xf numFmtId="0" fontId="0" fillId="0" borderId="5" xfId="22" applyFont="1" applyBorder="1">
      <alignment/>
      <protection/>
    </xf>
    <xf numFmtId="2" fontId="0" fillId="0" borderId="4" xfId="22" applyNumberFormat="1" applyFont="1" applyBorder="1">
      <alignment/>
      <protection/>
    </xf>
    <xf numFmtId="2" fontId="0" fillId="0" borderId="4" xfId="22" applyNumberFormat="1" applyFont="1" applyFill="1" applyBorder="1">
      <alignment/>
      <protection/>
    </xf>
    <xf numFmtId="2" fontId="0" fillId="0" borderId="0" xfId="22" applyNumberFormat="1" applyFont="1">
      <alignment/>
      <protection/>
    </xf>
    <xf numFmtId="2" fontId="0" fillId="0" borderId="0" xfId="22" applyNumberFormat="1" applyFont="1" applyFill="1">
      <alignment/>
      <protection/>
    </xf>
    <xf numFmtId="0" fontId="0" fillId="0" borderId="0" xfId="21" applyFont="1" applyAlignment="1">
      <alignment horizontal="left" wrapText="1"/>
      <protection/>
    </xf>
    <xf numFmtId="0" fontId="0" fillId="0" borderId="0" xfId="21" applyFont="1" applyAlignment="1">
      <alignment horizontal="center" wrapText="1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0" xfId="21" applyFont="1" applyBorder="1" applyAlignment="1">
      <alignment horizontal="left"/>
      <protection/>
    </xf>
    <xf numFmtId="0" fontId="0" fillId="0" borderId="3" xfId="21" applyFont="1" applyBorder="1" applyAlignment="1">
      <alignment horizontal="left" wrapText="1"/>
      <protection/>
    </xf>
    <xf numFmtId="2" fontId="0" fillId="0" borderId="0" xfId="21" applyNumberFormat="1" applyFont="1" applyAlignment="1">
      <alignment horizontal="center"/>
      <protection/>
    </xf>
    <xf numFmtId="0" fontId="0" fillId="0" borderId="4" xfId="21" applyFont="1" applyBorder="1" applyAlignment="1">
      <alignment horizontal="left"/>
      <protection/>
    </xf>
    <xf numFmtId="0" fontId="0" fillId="0" borderId="5" xfId="21" applyFont="1" applyBorder="1" applyAlignment="1">
      <alignment horizontal="left" wrapText="1"/>
      <protection/>
    </xf>
    <xf numFmtId="2" fontId="0" fillId="0" borderId="4" xfId="21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9" fillId="0" borderId="0" xfId="24" applyFont="1" applyFill="1" applyBorder="1" applyAlignment="1">
      <alignment horizontal="left" vertical="top" wrapText="1"/>
      <protection/>
    </xf>
    <xf numFmtId="0" fontId="0" fillId="0" borderId="0" xfId="24" applyFont="1" applyFill="1" applyBorder="1" applyAlignment="1">
      <alignment horizontal="left" vertical="top" wrapText="1"/>
      <protection/>
    </xf>
    <xf numFmtId="0" fontId="0" fillId="0" borderId="1" xfId="24" applyFont="1" applyFill="1" applyBorder="1" applyAlignment="1">
      <alignment horizontal="center"/>
      <protection/>
    </xf>
    <xf numFmtId="0" fontId="0" fillId="0" borderId="1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1" xfId="23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0" fillId="0" borderId="13" xfId="24" applyFont="1" applyFill="1" applyBorder="1" applyAlignment="1">
      <alignment horizontal="left" vertical="top" wrapText="1"/>
      <protection/>
    </xf>
    <xf numFmtId="0" fontId="9" fillId="0" borderId="13" xfId="24" applyFont="1" applyFill="1" applyBorder="1" applyAlignment="1">
      <alignment horizontal="left" vertical="top" wrapText="1"/>
      <protection/>
    </xf>
    <xf numFmtId="0" fontId="4" fillId="0" borderId="0" xfId="25" applyFont="1" applyFill="1" applyBorder="1" applyAlignment="1">
      <alignment vertical="top" wrapText="1"/>
      <protection/>
    </xf>
    <xf numFmtId="0" fontId="9" fillId="0" borderId="0" xfId="25" applyFont="1" applyFill="1" applyBorder="1" applyAlignment="1">
      <alignment horizontal="left" vertical="top" wrapText="1"/>
      <protection/>
    </xf>
    <xf numFmtId="0" fontId="0" fillId="0" borderId="0" xfId="25" applyFont="1" applyFill="1" applyBorder="1" applyAlignment="1">
      <alignment horizontal="left" vertical="top" wrapText="1"/>
      <protection/>
    </xf>
    <xf numFmtId="0" fontId="0" fillId="0" borderId="0" xfId="25" applyFont="1" applyFill="1" applyBorder="1" applyAlignment="1">
      <alignment horizontal="left" vertical="center"/>
      <protection/>
    </xf>
    <xf numFmtId="0" fontId="0" fillId="0" borderId="3" xfId="25" applyFont="1" applyFill="1" applyBorder="1" applyAlignment="1">
      <alignment horizontal="left" vertical="center"/>
      <protection/>
    </xf>
    <xf numFmtId="0" fontId="0" fillId="0" borderId="13" xfId="25" applyFont="1" applyFill="1" applyBorder="1" applyAlignment="1">
      <alignment horizontal="center" vertical="center" wrapText="1"/>
      <protection/>
    </xf>
    <xf numFmtId="0" fontId="0" fillId="0" borderId="0" xfId="25" applyFont="1" applyFill="1" applyBorder="1" applyAlignment="1">
      <alignment horizontal="center" vertical="center" wrapText="1"/>
      <protection/>
    </xf>
    <xf numFmtId="0" fontId="0" fillId="0" borderId="4" xfId="25" applyFont="1" applyFill="1" applyBorder="1" applyAlignment="1">
      <alignment horizontal="center" vertical="center" wrapText="1"/>
      <protection/>
    </xf>
    <xf numFmtId="0" fontId="0" fillId="0" borderId="14" xfId="25" applyFont="1" applyFill="1" applyBorder="1" applyAlignment="1">
      <alignment horizontal="center" vertical="center" wrapText="1"/>
      <protection/>
    </xf>
    <xf numFmtId="0" fontId="0" fillId="0" borderId="6" xfId="25" applyFont="1" applyFill="1" applyBorder="1" applyAlignment="1">
      <alignment horizontal="center" vertical="center" wrapText="1"/>
      <protection/>
    </xf>
    <xf numFmtId="0" fontId="0" fillId="0" borderId="7" xfId="25" applyFont="1" applyFill="1" applyBorder="1" applyAlignment="1">
      <alignment horizontal="center" vertical="center" wrapText="1"/>
      <protection/>
    </xf>
    <xf numFmtId="0" fontId="0" fillId="0" borderId="4" xfId="25" applyFont="1" applyFill="1" applyBorder="1" applyAlignment="1">
      <alignment horizontal="left" vertical="center"/>
      <protection/>
    </xf>
    <xf numFmtId="0" fontId="0" fillId="0" borderId="5" xfId="25" applyFont="1" applyFill="1" applyBorder="1" applyAlignment="1">
      <alignment horizontal="left" vertical="center"/>
      <protection/>
    </xf>
    <xf numFmtId="0" fontId="0" fillId="0" borderId="13" xfId="25" applyFont="1" applyFill="1" applyBorder="1" applyAlignment="1">
      <alignment horizontal="center" vertical="center"/>
      <protection/>
    </xf>
    <xf numFmtId="0" fontId="0" fillId="0" borderId="12" xfId="25" applyFont="1" applyFill="1" applyBorder="1" applyAlignment="1">
      <alignment horizontal="center" vertical="center"/>
      <protection/>
    </xf>
    <xf numFmtId="0" fontId="0" fillId="0" borderId="0" xfId="25" applyFont="1" applyFill="1" applyBorder="1" applyAlignment="1">
      <alignment horizontal="center" vertical="center"/>
      <protection/>
    </xf>
    <xf numFmtId="0" fontId="0" fillId="0" borderId="3" xfId="25" applyFont="1" applyFill="1" applyBorder="1" applyAlignment="1">
      <alignment horizontal="center" vertical="center"/>
      <protection/>
    </xf>
    <xf numFmtId="0" fontId="0" fillId="0" borderId="4" xfId="25" applyFont="1" applyFill="1" applyBorder="1" applyAlignment="1">
      <alignment horizontal="center" vertical="center"/>
      <protection/>
    </xf>
    <xf numFmtId="0" fontId="0" fillId="0" borderId="5" xfId="25" applyFont="1" applyFill="1" applyBorder="1" applyAlignment="1">
      <alignment horizontal="center" vertical="center"/>
      <protection/>
    </xf>
    <xf numFmtId="0" fontId="0" fillId="0" borderId="1" xfId="25" applyFont="1" applyFill="1" applyBorder="1" applyAlignment="1">
      <alignment horizontal="center" vertical="center"/>
      <protection/>
    </xf>
    <xf numFmtId="0" fontId="0" fillId="0" borderId="0" xfId="21" applyFont="1" applyAlignment="1">
      <alignment wrapText="1"/>
      <protection/>
    </xf>
    <xf numFmtId="0" fontId="0" fillId="0" borderId="0" xfId="21" applyAlignment="1">
      <alignment wrapText="1"/>
      <protection/>
    </xf>
    <xf numFmtId="0" fontId="9" fillId="0" borderId="13" xfId="25" applyFont="1" applyFill="1" applyBorder="1" applyAlignment="1">
      <alignment horizontal="left" vertical="top" wrapText="1"/>
      <protection/>
    </xf>
    <xf numFmtId="0" fontId="0" fillId="0" borderId="13" xfId="25" applyFont="1" applyFill="1" applyBorder="1" applyAlignment="1">
      <alignment horizontal="left" vertical="top" wrapText="1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ormalData1" xfId="21"/>
    <cellStyle name="標準_Interest rates" xfId="22"/>
    <cellStyle name="標準_Investment by Field" xfId="23"/>
    <cellStyle name="標準_資料" xfId="24"/>
    <cellStyle name="標準_資料_FormalData2.xls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2" sqref="A2"/>
    </sheetView>
  </sheetViews>
  <sheetFormatPr defaultColWidth="9.140625" defaultRowHeight="15"/>
  <cols>
    <col min="1" max="3" width="8.8515625" style="113" customWidth="1"/>
    <col min="4" max="4" width="12.421875" style="113" customWidth="1"/>
    <col min="5" max="5" width="14.140625" style="113" customWidth="1"/>
    <col min="6" max="6" width="8.421875" style="113" customWidth="1"/>
    <col min="7" max="7" width="10.7109375" style="113" customWidth="1"/>
    <col min="8" max="8" width="10.421875" style="113" customWidth="1"/>
    <col min="9" max="16384" width="8.8515625" style="113" customWidth="1"/>
  </cols>
  <sheetData>
    <row r="1" spans="1:7" s="2" customFormat="1" ht="15">
      <c r="A1" s="3" t="s">
        <v>311</v>
      </c>
      <c r="B1" s="3"/>
      <c r="C1" s="3"/>
      <c r="D1" s="3"/>
      <c r="E1" s="3"/>
      <c r="F1" s="3"/>
      <c r="G1" s="3"/>
    </row>
    <row r="2" s="2" customFormat="1" ht="15.75" thickBot="1"/>
    <row r="3" spans="1:8" ht="15">
      <c r="A3" s="112"/>
      <c r="B3" s="112"/>
      <c r="C3" s="112"/>
      <c r="D3" s="112"/>
      <c r="E3" s="280" t="s">
        <v>195</v>
      </c>
      <c r="F3" s="280"/>
      <c r="G3" s="107" t="s">
        <v>178</v>
      </c>
      <c r="H3" s="107"/>
    </row>
    <row r="4" spans="1:8" ht="45">
      <c r="A4" s="281" t="s">
        <v>179</v>
      </c>
      <c r="B4" s="281"/>
      <c r="C4" s="281"/>
      <c r="D4" s="281"/>
      <c r="E4" s="114" t="s">
        <v>196</v>
      </c>
      <c r="F4" s="114" t="s">
        <v>197</v>
      </c>
      <c r="G4" s="114" t="s">
        <v>198</v>
      </c>
      <c r="H4" s="114" t="s">
        <v>180</v>
      </c>
    </row>
    <row r="5" spans="1:8" ht="30">
      <c r="A5" s="115"/>
      <c r="B5" s="115"/>
      <c r="C5" s="115"/>
      <c r="D5" s="115"/>
      <c r="E5" s="116" t="s">
        <v>199</v>
      </c>
      <c r="F5" s="116" t="s">
        <v>181</v>
      </c>
      <c r="G5" s="116" t="s">
        <v>182</v>
      </c>
      <c r="H5" s="116" t="s">
        <v>181</v>
      </c>
    </row>
    <row r="6" spans="1:8" s="3" customFormat="1" ht="14.25">
      <c r="A6" s="282" t="s">
        <v>200</v>
      </c>
      <c r="B6" s="282"/>
      <c r="C6" s="282"/>
      <c r="D6" s="282"/>
      <c r="E6" s="108">
        <v>555</v>
      </c>
      <c r="F6" s="109">
        <v>100</v>
      </c>
      <c r="G6" s="108">
        <v>840</v>
      </c>
      <c r="H6" s="108">
        <v>100</v>
      </c>
    </row>
    <row r="7" spans="1:8" ht="15">
      <c r="A7" s="113" t="s">
        <v>183</v>
      </c>
      <c r="E7" s="117"/>
      <c r="F7" s="118"/>
      <c r="G7" s="117"/>
      <c r="H7" s="117"/>
    </row>
    <row r="8" spans="1:8" ht="15">
      <c r="A8" s="113" t="s">
        <v>201</v>
      </c>
      <c r="E8" s="117">
        <v>320.5</v>
      </c>
      <c r="F8" s="118">
        <v>57.7</v>
      </c>
      <c r="G8" s="117">
        <v>561</v>
      </c>
      <c r="H8" s="117">
        <v>66.8</v>
      </c>
    </row>
    <row r="9" spans="1:8" ht="15">
      <c r="A9" s="113" t="s">
        <v>202</v>
      </c>
      <c r="E9" s="117">
        <v>234.5</v>
      </c>
      <c r="F9" s="118">
        <v>42.3</v>
      </c>
      <c r="G9" s="117">
        <v>279</v>
      </c>
      <c r="H9" s="117">
        <v>33.2</v>
      </c>
    </row>
    <row r="10" spans="1:8" ht="15">
      <c r="A10" s="110" t="s">
        <v>203</v>
      </c>
      <c r="E10" s="117">
        <v>295.8</v>
      </c>
      <c r="F10" s="118">
        <v>53.3</v>
      </c>
      <c r="G10" s="117">
        <v>467</v>
      </c>
      <c r="H10" s="117">
        <v>55.5</v>
      </c>
    </row>
    <row r="11" spans="1:8" ht="15">
      <c r="A11" s="119" t="s">
        <v>204</v>
      </c>
      <c r="E11" s="117">
        <v>198.9</v>
      </c>
      <c r="F11" s="118">
        <v>35.8</v>
      </c>
      <c r="G11" s="117">
        <v>341</v>
      </c>
      <c r="H11" s="117">
        <v>40.6</v>
      </c>
    </row>
    <row r="12" spans="1:8" ht="15">
      <c r="A12" s="120" t="s">
        <v>205</v>
      </c>
      <c r="E12" s="117">
        <v>83.9</v>
      </c>
      <c r="F12" s="118">
        <v>15.1</v>
      </c>
      <c r="G12" s="117">
        <v>123.2</v>
      </c>
      <c r="H12" s="117">
        <v>14.7</v>
      </c>
    </row>
    <row r="13" spans="1:8" ht="15">
      <c r="A13" s="120" t="s">
        <v>206</v>
      </c>
      <c r="E13" s="117">
        <v>17.7</v>
      </c>
      <c r="F13" s="118">
        <v>3.2</v>
      </c>
      <c r="G13" s="117">
        <v>55.8</v>
      </c>
      <c r="H13" s="117">
        <v>6.6</v>
      </c>
    </row>
    <row r="14" spans="1:8" ht="15">
      <c r="A14" s="120" t="s">
        <v>207</v>
      </c>
      <c r="E14" s="117">
        <v>97.3</v>
      </c>
      <c r="F14" s="118">
        <v>17.5</v>
      </c>
      <c r="G14" s="117">
        <v>162</v>
      </c>
      <c r="H14" s="117">
        <v>19.3</v>
      </c>
    </row>
    <row r="15" spans="1:8" ht="15">
      <c r="A15" s="119" t="s">
        <v>208</v>
      </c>
      <c r="E15" s="117">
        <v>96.5</v>
      </c>
      <c r="F15" s="118">
        <v>17.4</v>
      </c>
      <c r="G15" s="117">
        <v>126</v>
      </c>
      <c r="H15" s="117">
        <v>15</v>
      </c>
    </row>
    <row r="16" spans="5:8" ht="15">
      <c r="E16" s="117"/>
      <c r="F16" s="118"/>
      <c r="G16" s="117"/>
      <c r="H16" s="117"/>
    </row>
    <row r="17" spans="1:8" ht="15">
      <c r="A17" s="110" t="s">
        <v>209</v>
      </c>
      <c r="E17" s="117">
        <v>259.6</v>
      </c>
      <c r="F17" s="118">
        <v>46.8</v>
      </c>
      <c r="G17" s="117">
        <v>373</v>
      </c>
      <c r="H17" s="117">
        <v>44.4</v>
      </c>
    </row>
    <row r="18" spans="1:8" ht="15">
      <c r="A18" s="119" t="s">
        <v>210</v>
      </c>
      <c r="E18" s="117">
        <v>121.6</v>
      </c>
      <c r="F18" s="118">
        <v>21.9</v>
      </c>
      <c r="G18" s="117">
        <v>220</v>
      </c>
      <c r="H18" s="117">
        <v>26.2</v>
      </c>
    </row>
    <row r="19" spans="1:8" ht="15">
      <c r="A19" s="119" t="s">
        <v>211</v>
      </c>
      <c r="E19" s="117">
        <v>138</v>
      </c>
      <c r="F19" s="121">
        <v>24.9</v>
      </c>
      <c r="G19" s="117">
        <v>15.3</v>
      </c>
      <c r="H19" s="117">
        <v>18.2</v>
      </c>
    </row>
    <row r="20" spans="1:8" ht="15.75" thickBot="1">
      <c r="A20" s="122"/>
      <c r="B20" s="122"/>
      <c r="C20" s="122"/>
      <c r="D20" s="122"/>
      <c r="E20" s="122"/>
      <c r="F20" s="122"/>
      <c r="G20" s="122"/>
      <c r="H20" s="122"/>
    </row>
    <row r="22" spans="1:8" ht="13.5" customHeight="1">
      <c r="A22" s="123" t="s">
        <v>212</v>
      </c>
      <c r="B22" s="124"/>
      <c r="C22" s="124"/>
      <c r="D22" s="124"/>
      <c r="E22" s="124"/>
      <c r="F22" s="124"/>
      <c r="G22" s="124"/>
      <c r="H22" s="124"/>
    </row>
    <row r="23" spans="1:8" ht="15">
      <c r="A23" s="124"/>
      <c r="B23" s="123" t="s">
        <v>194</v>
      </c>
      <c r="C23" s="124"/>
      <c r="D23" s="124"/>
      <c r="E23" s="124"/>
      <c r="F23" s="124"/>
      <c r="G23" s="124"/>
      <c r="H23" s="124"/>
    </row>
    <row r="29" spans="1:8" s="3" customFormat="1" ht="14.25">
      <c r="A29" s="20" t="s">
        <v>312</v>
      </c>
      <c r="B29" s="20" t="s">
        <v>313</v>
      </c>
      <c r="C29" s="20"/>
      <c r="D29" s="20"/>
      <c r="E29" s="129"/>
      <c r="F29" s="20"/>
      <c r="G29" s="20"/>
      <c r="H29" s="20"/>
    </row>
    <row r="30" spans="1:8" ht="15">
      <c r="A30" s="18"/>
      <c r="B30" s="18"/>
      <c r="C30" s="18"/>
      <c r="E30" s="19" t="s">
        <v>13</v>
      </c>
      <c r="F30" s="18"/>
      <c r="G30" s="18"/>
      <c r="H30" s="18"/>
    </row>
    <row r="31" spans="1:8" ht="15">
      <c r="A31" s="85"/>
      <c r="B31" s="125"/>
      <c r="C31" s="85">
        <v>1994</v>
      </c>
      <c r="D31" s="85">
        <v>1995</v>
      </c>
      <c r="E31" s="85">
        <v>1996</v>
      </c>
      <c r="F31" s="85">
        <v>1997</v>
      </c>
      <c r="G31" s="85">
        <v>1998</v>
      </c>
      <c r="H31" s="85">
        <v>1999</v>
      </c>
    </row>
    <row r="32" spans="1:8" ht="15">
      <c r="A32" s="18" t="s">
        <v>160</v>
      </c>
      <c r="B32" s="8"/>
      <c r="C32" s="127">
        <v>24379</v>
      </c>
      <c r="D32" s="127">
        <v>33043</v>
      </c>
      <c r="E32" s="127">
        <v>41251</v>
      </c>
      <c r="F32" s="127">
        <v>56270</v>
      </c>
      <c r="G32" s="127">
        <v>74151</v>
      </c>
      <c r="H32" s="127">
        <v>101407</v>
      </c>
    </row>
    <row r="33" spans="1:8" ht="15">
      <c r="A33" s="18" t="s">
        <v>161</v>
      </c>
      <c r="B33" s="8"/>
      <c r="C33" s="127">
        <v>170258</v>
      </c>
      <c r="D33" s="127">
        <v>222840</v>
      </c>
      <c r="E33" s="127">
        <v>258609</v>
      </c>
      <c r="F33" s="127">
        <v>295696</v>
      </c>
      <c r="G33" s="127">
        <v>335876</v>
      </c>
      <c r="H33" s="127">
        <v>380000</v>
      </c>
    </row>
    <row r="34" spans="1:8" ht="15">
      <c r="A34" s="86" t="s">
        <v>162</v>
      </c>
      <c r="B34" s="126"/>
      <c r="C34" s="128">
        <f aca="true" t="shared" si="0" ref="C34:H34">C32/C33</f>
        <v>0.14318857263682178</v>
      </c>
      <c r="D34" s="128">
        <f t="shared" si="0"/>
        <v>0.14828127804702926</v>
      </c>
      <c r="E34" s="128">
        <f t="shared" si="0"/>
        <v>0.15951107656732752</v>
      </c>
      <c r="F34" s="128">
        <f t="shared" si="0"/>
        <v>0.19029679129917212</v>
      </c>
      <c r="G34" s="128">
        <f t="shared" si="0"/>
        <v>0.22076897426431183</v>
      </c>
      <c r="H34" s="128">
        <f t="shared" si="0"/>
        <v>0.2668605263157895</v>
      </c>
    </row>
    <row r="35" spans="1:8" ht="15">
      <c r="A35" s="32" t="s">
        <v>288</v>
      </c>
      <c r="B35" s="35" t="s">
        <v>310</v>
      </c>
      <c r="C35" s="33"/>
      <c r="D35" s="33"/>
      <c r="E35" s="34"/>
      <c r="F35" s="33"/>
      <c r="G35" s="34"/>
      <c r="H35" s="33"/>
    </row>
  </sheetData>
  <mergeCells count="3">
    <mergeCell ref="E3:F3"/>
    <mergeCell ref="A4:D4"/>
    <mergeCell ref="A6:D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K19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>
    <row r="3" spans="1:11" ht="15">
      <c r="A3" s="3" t="s">
        <v>12</v>
      </c>
      <c r="C3" s="3" t="s">
        <v>11</v>
      </c>
      <c r="D3" s="3"/>
      <c r="E3" s="3"/>
      <c r="F3" s="4"/>
      <c r="G3" s="4"/>
      <c r="H3" s="4"/>
      <c r="I3" s="4"/>
      <c r="J3" s="4"/>
      <c r="K3" s="4"/>
    </row>
    <row r="4" spans="1:11" ht="15">
      <c r="A4" s="2"/>
      <c r="B4" s="2" t="s">
        <v>106</v>
      </c>
      <c r="C4" s="2"/>
      <c r="D4" s="2"/>
      <c r="E4" s="2" t="s">
        <v>107</v>
      </c>
      <c r="F4" s="4"/>
      <c r="G4" s="4"/>
      <c r="H4" s="4"/>
      <c r="I4" s="4"/>
      <c r="J4" s="4"/>
      <c r="K4" s="4"/>
    </row>
    <row r="5" spans="1:11" ht="15">
      <c r="A5" s="5"/>
      <c r="B5" s="5"/>
      <c r="C5" s="5"/>
      <c r="D5" s="5"/>
      <c r="E5" s="6"/>
      <c r="F5" s="7"/>
      <c r="G5" s="7"/>
      <c r="H5" s="7" t="s">
        <v>108</v>
      </c>
      <c r="I5" s="7"/>
      <c r="J5" s="7"/>
      <c r="K5" s="7"/>
    </row>
    <row r="6" spans="1:11" ht="15">
      <c r="A6" s="2"/>
      <c r="B6" s="2"/>
      <c r="C6" s="2"/>
      <c r="D6" s="2"/>
      <c r="E6" s="8"/>
      <c r="F6" s="9">
        <v>1</v>
      </c>
      <c r="G6" s="9">
        <v>2</v>
      </c>
      <c r="H6" s="9">
        <v>3</v>
      </c>
      <c r="I6" s="9">
        <v>4</v>
      </c>
      <c r="J6" s="9">
        <v>5</v>
      </c>
      <c r="K6" s="10" t="s">
        <v>0</v>
      </c>
    </row>
    <row r="7" spans="1:11" ht="15">
      <c r="A7" s="2" t="s">
        <v>1</v>
      </c>
      <c r="B7" s="2"/>
      <c r="C7" s="2"/>
      <c r="D7" s="2"/>
      <c r="E7" s="8"/>
      <c r="F7" s="11">
        <v>3245.4</v>
      </c>
      <c r="G7" s="11">
        <v>6693.9</v>
      </c>
      <c r="H7" s="11">
        <v>9911.7</v>
      </c>
      <c r="I7" s="11">
        <v>16896</v>
      </c>
      <c r="J7" s="11">
        <v>35771.6</v>
      </c>
      <c r="K7" s="11">
        <v>14496.2</v>
      </c>
    </row>
    <row r="8" spans="1:11" ht="15">
      <c r="A8" s="2" t="s">
        <v>2</v>
      </c>
      <c r="B8" s="2"/>
      <c r="C8" s="2"/>
      <c r="D8" s="2"/>
      <c r="E8" s="8"/>
      <c r="F8" s="11">
        <v>1284.5</v>
      </c>
      <c r="G8" s="11">
        <v>2523.9</v>
      </c>
      <c r="H8" s="11">
        <v>2781.7</v>
      </c>
      <c r="I8" s="11">
        <v>4869.6</v>
      </c>
      <c r="J8" s="11">
        <v>9292.4</v>
      </c>
      <c r="K8" s="11">
        <v>4148.5</v>
      </c>
    </row>
    <row r="9" spans="1:11" ht="15">
      <c r="A9" s="2" t="s">
        <v>3</v>
      </c>
      <c r="B9" s="2"/>
      <c r="C9" s="2"/>
      <c r="D9" s="2"/>
      <c r="E9" s="8"/>
      <c r="F9" s="11">
        <v>823</v>
      </c>
      <c r="G9" s="11">
        <v>1831.9</v>
      </c>
      <c r="H9" s="11">
        <v>1827.3</v>
      </c>
      <c r="I9" s="11">
        <v>3064.3</v>
      </c>
      <c r="J9" s="11">
        <v>4824.8</v>
      </c>
      <c r="K9" s="11">
        <v>2473.3</v>
      </c>
    </row>
    <row r="10" spans="1:11" ht="15">
      <c r="A10" s="2" t="s">
        <v>4</v>
      </c>
      <c r="B10" s="2"/>
      <c r="C10" s="2"/>
      <c r="D10" s="2"/>
      <c r="E10" s="8"/>
      <c r="F10" s="11">
        <v>1449.8</v>
      </c>
      <c r="G10" s="11">
        <v>2240.7</v>
      </c>
      <c r="H10" s="11">
        <v>3048</v>
      </c>
      <c r="I10" s="11">
        <v>3866.5</v>
      </c>
      <c r="J10" s="11">
        <v>11160.8</v>
      </c>
      <c r="K10" s="11">
        <v>4350.6</v>
      </c>
    </row>
    <row r="11" spans="1:11" ht="15">
      <c r="A11" s="2" t="s">
        <v>5</v>
      </c>
      <c r="B11" s="2"/>
      <c r="C11" s="2"/>
      <c r="D11" s="2"/>
      <c r="E11" s="8"/>
      <c r="F11" s="11">
        <v>988.3</v>
      </c>
      <c r="G11" s="11">
        <v>1548.7</v>
      </c>
      <c r="H11" s="11">
        <v>2093.6</v>
      </c>
      <c r="I11" s="11">
        <v>2061.2</v>
      </c>
      <c r="J11" s="11">
        <v>6693.1</v>
      </c>
      <c r="K11" s="11">
        <v>2675.4</v>
      </c>
    </row>
    <row r="12" spans="1:11" ht="15">
      <c r="A12" s="2" t="s">
        <v>6</v>
      </c>
      <c r="B12" s="2"/>
      <c r="C12" s="2"/>
      <c r="D12" s="2"/>
      <c r="E12" s="8"/>
      <c r="F12" s="11">
        <v>-116.9</v>
      </c>
      <c r="G12" s="11">
        <v>484.6</v>
      </c>
      <c r="H12" s="11">
        <v>-38.2</v>
      </c>
      <c r="I12" s="11">
        <v>1156.6</v>
      </c>
      <c r="J12" s="11">
        <v>-1063.4</v>
      </c>
      <c r="K12" s="11">
        <v>84.9</v>
      </c>
    </row>
    <row r="13" spans="1:11" ht="15">
      <c r="A13" s="2" t="s">
        <v>7</v>
      </c>
      <c r="B13" s="2"/>
      <c r="C13" s="2"/>
      <c r="D13" s="2"/>
      <c r="E13" s="8"/>
      <c r="F13" s="11">
        <v>48.4</v>
      </c>
      <c r="G13" s="11">
        <v>201.4</v>
      </c>
      <c r="H13" s="11">
        <v>228.1</v>
      </c>
      <c r="I13" s="11">
        <v>153.5</v>
      </c>
      <c r="J13" s="11">
        <v>805</v>
      </c>
      <c r="K13" s="11">
        <v>287</v>
      </c>
    </row>
    <row r="14" spans="1:11" ht="15">
      <c r="A14" s="2" t="s">
        <v>8</v>
      </c>
      <c r="B14" s="2"/>
      <c r="C14" s="2"/>
      <c r="D14" s="2"/>
      <c r="E14" s="8"/>
      <c r="F14" s="11">
        <v>39.6</v>
      </c>
      <c r="G14" s="11">
        <v>37.7</v>
      </c>
      <c r="H14" s="11">
        <v>28.1</v>
      </c>
      <c r="I14" s="11">
        <v>28.8</v>
      </c>
      <c r="J14" s="11">
        <v>26</v>
      </c>
      <c r="K14" s="11">
        <v>28.6</v>
      </c>
    </row>
    <row r="15" spans="1:11" ht="15">
      <c r="A15" s="12" t="s">
        <v>9</v>
      </c>
      <c r="B15" s="12"/>
      <c r="C15" s="12"/>
      <c r="D15" s="12"/>
      <c r="E15" s="13"/>
      <c r="F15" s="14">
        <v>25.4</v>
      </c>
      <c r="G15" s="14">
        <v>27.4</v>
      </c>
      <c r="H15" s="14">
        <v>18.4</v>
      </c>
      <c r="I15" s="14">
        <v>18.1</v>
      </c>
      <c r="J15" s="14">
        <v>13.5</v>
      </c>
      <c r="K15" s="14">
        <v>17.1</v>
      </c>
    </row>
    <row r="16" spans="1:11" ht="15">
      <c r="A16" s="18"/>
      <c r="B16" s="18"/>
      <c r="C16" s="18"/>
      <c r="D16" s="18"/>
      <c r="E16" s="18"/>
      <c r="F16" s="185"/>
      <c r="G16" s="185"/>
      <c r="H16" s="185"/>
      <c r="I16" s="185"/>
      <c r="J16" s="185"/>
      <c r="K16" s="185"/>
    </row>
    <row r="17" spans="1:11" ht="15">
      <c r="A17" s="29" t="s">
        <v>356</v>
      </c>
      <c r="B17" s="18"/>
      <c r="C17" s="18"/>
      <c r="D17" s="18"/>
      <c r="E17" s="18"/>
      <c r="F17" s="185"/>
      <c r="G17" s="185"/>
      <c r="H17" s="185"/>
      <c r="I17" s="185"/>
      <c r="J17" s="185"/>
      <c r="K17" s="185"/>
    </row>
    <row r="18" spans="1:11" ht="15">
      <c r="A18" s="15" t="s">
        <v>10</v>
      </c>
      <c r="B18" s="16"/>
      <c r="C18" s="283" t="s">
        <v>351</v>
      </c>
      <c r="D18" s="284"/>
      <c r="E18" s="284"/>
      <c r="F18" s="284"/>
      <c r="G18" s="284"/>
      <c r="H18" s="284"/>
      <c r="I18" s="284"/>
      <c r="J18" s="284"/>
      <c r="K18" s="284"/>
    </row>
    <row r="19" spans="1:11" ht="15">
      <c r="A19" s="16"/>
      <c r="B19" s="16"/>
      <c r="C19" s="284"/>
      <c r="D19" s="284"/>
      <c r="E19" s="284"/>
      <c r="F19" s="284"/>
      <c r="G19" s="284"/>
      <c r="H19" s="284"/>
      <c r="I19" s="284"/>
      <c r="J19" s="284"/>
      <c r="K19" s="284"/>
    </row>
  </sheetData>
  <mergeCells count="1">
    <mergeCell ref="C18:K19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1">
      <selection activeCell="B1" sqref="B1"/>
    </sheetView>
  </sheetViews>
  <sheetFormatPr defaultColWidth="9.140625" defaultRowHeight="15"/>
  <cols>
    <col min="1" max="1" width="6.8515625" style="18" customWidth="1"/>
    <col min="2" max="2" width="14.00390625" style="18" customWidth="1"/>
    <col min="3" max="3" width="12.00390625" style="18" customWidth="1"/>
    <col min="4" max="4" width="8.8515625" style="18" customWidth="1"/>
    <col min="5" max="5" width="8.8515625" style="19" customWidth="1"/>
    <col min="6" max="6" width="8.8515625" style="18" customWidth="1"/>
    <col min="7" max="7" width="10.7109375" style="19" customWidth="1"/>
    <col min="8" max="16384" width="8.8515625" style="18" customWidth="1"/>
  </cols>
  <sheetData>
    <row r="1" ht="15">
      <c r="A1" s="29"/>
    </row>
    <row r="2" spans="2:4" ht="15">
      <c r="B2" s="20" t="s">
        <v>355</v>
      </c>
      <c r="C2" s="20"/>
      <c r="D2" s="20"/>
    </row>
    <row r="3" ht="15">
      <c r="E3" s="19" t="s">
        <v>14</v>
      </c>
    </row>
    <row r="4" spans="1:7" ht="14.25" customHeight="1">
      <c r="A4" s="5"/>
      <c r="B4" s="5"/>
      <c r="C4" s="5"/>
      <c r="D4" s="290" t="s">
        <v>15</v>
      </c>
      <c r="E4" s="250"/>
      <c r="F4" s="250" t="s">
        <v>131</v>
      </c>
      <c r="G4" s="250"/>
    </row>
    <row r="5" spans="1:7" ht="15">
      <c r="A5" s="291" t="s">
        <v>132</v>
      </c>
      <c r="B5" s="291"/>
      <c r="D5" s="21">
        <v>71</v>
      </c>
      <c r="E5" s="22">
        <v>0.0397091722595078</v>
      </c>
      <c r="F5" s="23">
        <v>1717</v>
      </c>
      <c r="G5" s="22">
        <v>0.9602908277404921</v>
      </c>
    </row>
    <row r="6" spans="1:7" ht="15">
      <c r="A6" s="18" t="s">
        <v>133</v>
      </c>
      <c r="D6" s="21">
        <v>26366</v>
      </c>
      <c r="E6" s="22"/>
      <c r="F6" s="23">
        <v>14005</v>
      </c>
      <c r="G6" s="22"/>
    </row>
    <row r="7" spans="1:7" ht="15">
      <c r="A7" s="18" t="s">
        <v>134</v>
      </c>
      <c r="D7" s="21">
        <v>17431</v>
      </c>
      <c r="E7" s="22"/>
      <c r="F7" s="23">
        <v>10055</v>
      </c>
      <c r="G7" s="22"/>
    </row>
    <row r="8" spans="1:7" ht="15">
      <c r="A8" s="18" t="s">
        <v>135</v>
      </c>
      <c r="D8" s="21">
        <v>8936</v>
      </c>
      <c r="E8" s="22"/>
      <c r="F8" s="23">
        <v>3951</v>
      </c>
      <c r="G8" s="22"/>
    </row>
    <row r="9" spans="1:7" ht="15">
      <c r="A9" s="18" t="s">
        <v>136</v>
      </c>
      <c r="D9" s="21">
        <v>11363</v>
      </c>
      <c r="E9" s="22">
        <v>0.045921687014787244</v>
      </c>
      <c r="F9" s="23">
        <v>4061</v>
      </c>
      <c r="G9" s="22">
        <v>0.04453436855726631</v>
      </c>
    </row>
    <row r="10" spans="1:7" ht="15">
      <c r="A10" s="249" t="s">
        <v>137</v>
      </c>
      <c r="B10" s="249"/>
      <c r="C10" s="249"/>
      <c r="D10" s="24">
        <v>-1945</v>
      </c>
      <c r="E10" s="22">
        <v>-0.007860396131634357</v>
      </c>
      <c r="F10" s="23">
        <v>169</v>
      </c>
      <c r="G10" s="22">
        <v>0.0018533140325481424</v>
      </c>
    </row>
    <row r="11" spans="1:7" ht="15">
      <c r="A11" s="18" t="s">
        <v>138</v>
      </c>
      <c r="D11" s="21">
        <v>2152</v>
      </c>
      <c r="E11" s="22">
        <v>0.008696952429448398</v>
      </c>
      <c r="F11" s="23">
        <v>2510</v>
      </c>
      <c r="G11" s="22">
        <v>0.027525551607667675</v>
      </c>
    </row>
    <row r="12" spans="1:7" ht="15">
      <c r="A12" s="18" t="s">
        <v>139</v>
      </c>
      <c r="D12" s="21">
        <v>310</v>
      </c>
      <c r="E12" s="22">
        <v>0.0012528137793350388</v>
      </c>
      <c r="F12" s="23">
        <v>46</v>
      </c>
      <c r="G12" s="22">
        <v>0.0005044523402202044</v>
      </c>
    </row>
    <row r="13" spans="1:7" ht="15">
      <c r="A13" s="18" t="s">
        <v>140</v>
      </c>
      <c r="D13" s="21">
        <v>2595</v>
      </c>
      <c r="E13" s="22">
        <v>0.010487263733465889</v>
      </c>
      <c r="F13" s="23">
        <v>1856</v>
      </c>
      <c r="G13" s="22">
        <v>0.020353555292363032</v>
      </c>
    </row>
    <row r="14" spans="1:7" ht="15">
      <c r="A14" s="249" t="s">
        <v>141</v>
      </c>
      <c r="B14" s="249"/>
      <c r="C14" s="249"/>
      <c r="D14" s="21">
        <v>19432</v>
      </c>
      <c r="E14" s="22">
        <v>0.0785312172904467</v>
      </c>
      <c r="F14" s="23">
        <v>0</v>
      </c>
      <c r="G14" s="22">
        <v>0</v>
      </c>
    </row>
    <row r="15" spans="1:7" ht="15">
      <c r="A15" s="18" t="s">
        <v>142</v>
      </c>
      <c r="D15" s="21">
        <v>8</v>
      </c>
      <c r="E15" s="22">
        <v>3.23306781763881E-05</v>
      </c>
      <c r="F15" s="23">
        <v>103</v>
      </c>
      <c r="G15" s="22">
        <v>0.0011295345878843707</v>
      </c>
    </row>
    <row r="16" spans="1:7" ht="15">
      <c r="A16" s="18" t="s">
        <v>143</v>
      </c>
      <c r="D16" s="21">
        <v>90</v>
      </c>
      <c r="E16" s="22">
        <v>0.0003637201294843661</v>
      </c>
      <c r="F16" s="23">
        <v>157</v>
      </c>
      <c r="G16" s="22">
        <v>0.0017217177698820021</v>
      </c>
    </row>
    <row r="17" spans="1:7" ht="15">
      <c r="A17" s="18" t="s">
        <v>144</v>
      </c>
      <c r="D17" s="21">
        <v>0</v>
      </c>
      <c r="E17" s="22">
        <v>0</v>
      </c>
      <c r="F17" s="23">
        <v>222</v>
      </c>
      <c r="G17" s="22">
        <v>0.002434530859323595</v>
      </c>
    </row>
    <row r="18" spans="1:7" ht="15">
      <c r="A18" s="18" t="s">
        <v>145</v>
      </c>
      <c r="D18" s="21">
        <v>110</v>
      </c>
      <c r="E18" s="22">
        <v>0.00044454682492533636</v>
      </c>
      <c r="F18" s="23">
        <v>319</v>
      </c>
      <c r="G18" s="22">
        <v>0.003498267315874896</v>
      </c>
    </row>
    <row r="19" spans="1:7" ht="15">
      <c r="A19" s="18" t="s">
        <v>146</v>
      </c>
      <c r="D19" s="21">
        <v>16649</v>
      </c>
      <c r="E19" s="22">
        <v>0.06728418261983568</v>
      </c>
      <c r="F19" s="23">
        <v>5470</v>
      </c>
      <c r="G19" s="22">
        <v>0.05998596306531561</v>
      </c>
    </row>
    <row r="20" spans="1:7" ht="15">
      <c r="A20" s="18" t="s">
        <v>147</v>
      </c>
      <c r="D20" s="21">
        <v>1330</v>
      </c>
      <c r="E20" s="22">
        <v>0.0053749752468245215</v>
      </c>
      <c r="F20" s="23">
        <v>2213</v>
      </c>
      <c r="G20" s="22">
        <v>0.024268544106680702</v>
      </c>
    </row>
    <row r="21" spans="1:7" ht="15">
      <c r="A21" s="18" t="s">
        <v>148</v>
      </c>
      <c r="D21" s="21">
        <v>195349</v>
      </c>
      <c r="E21" s="22">
        <v>0.7894707063849048</v>
      </c>
      <c r="F21" s="23">
        <v>74062</v>
      </c>
      <c r="G21" s="22">
        <v>0.8121902004649735</v>
      </c>
    </row>
    <row r="22" spans="1:7" ht="15">
      <c r="A22" s="18" t="s">
        <v>149</v>
      </c>
      <c r="D22" s="21">
        <v>247443</v>
      </c>
      <c r="E22" s="22">
        <v>1</v>
      </c>
      <c r="F22" s="23">
        <v>91188</v>
      </c>
      <c r="G22" s="22">
        <v>1</v>
      </c>
    </row>
    <row r="23" spans="1:7" ht="15">
      <c r="A23" s="249" t="s">
        <v>150</v>
      </c>
      <c r="B23" s="249"/>
      <c r="C23" s="249"/>
      <c r="D23" s="21">
        <v>35</v>
      </c>
      <c r="E23" s="22">
        <v>0.050724637681159424</v>
      </c>
      <c r="F23" s="23">
        <v>736</v>
      </c>
      <c r="G23" s="22">
        <v>0.33408987743985474</v>
      </c>
    </row>
    <row r="24" spans="1:7" ht="15">
      <c r="A24" s="18" t="s">
        <v>151</v>
      </c>
      <c r="D24" s="21">
        <v>0</v>
      </c>
      <c r="E24" s="22">
        <v>0</v>
      </c>
      <c r="F24" s="23">
        <v>50</v>
      </c>
      <c r="G24" s="22">
        <v>0.022696323195642305</v>
      </c>
    </row>
    <row r="25" spans="1:7" ht="15">
      <c r="A25" s="18" t="s">
        <v>152</v>
      </c>
      <c r="D25" s="21">
        <v>602</v>
      </c>
      <c r="E25" s="22">
        <v>0.8724637681159421</v>
      </c>
      <c r="F25" s="23">
        <v>631</v>
      </c>
      <c r="G25" s="22">
        <v>0.2864275987290059</v>
      </c>
    </row>
    <row r="26" spans="1:7" ht="15">
      <c r="A26" s="18" t="s">
        <v>153</v>
      </c>
      <c r="D26" s="21">
        <v>1</v>
      </c>
      <c r="E26" s="22">
        <v>0.0014492753623188406</v>
      </c>
      <c r="F26" s="23">
        <v>232</v>
      </c>
      <c r="G26" s="22">
        <v>0.1053109396277803</v>
      </c>
    </row>
    <row r="27" spans="1:7" ht="15">
      <c r="A27" s="18" t="s">
        <v>154</v>
      </c>
      <c r="D27" s="21">
        <v>52</v>
      </c>
      <c r="E27" s="22">
        <v>0.07536231884057971</v>
      </c>
      <c r="F27" s="23">
        <v>308</v>
      </c>
      <c r="G27" s="22">
        <v>0.1398093508851566</v>
      </c>
    </row>
    <row r="28" spans="1:7" ht="15">
      <c r="A28" s="18" t="s">
        <v>155</v>
      </c>
      <c r="D28" s="21">
        <v>0</v>
      </c>
      <c r="E28" s="22">
        <v>0</v>
      </c>
      <c r="F28" s="23">
        <v>93</v>
      </c>
      <c r="G28" s="22">
        <v>0.04221516114389469</v>
      </c>
    </row>
    <row r="29" spans="1:7" ht="15">
      <c r="A29" s="18" t="s">
        <v>156</v>
      </c>
      <c r="D29" s="21">
        <v>0</v>
      </c>
      <c r="E29" s="22">
        <v>0</v>
      </c>
      <c r="F29" s="23">
        <v>153</v>
      </c>
      <c r="G29" s="22">
        <v>0.06945074897866546</v>
      </c>
    </row>
    <row r="30" spans="1:7" ht="15">
      <c r="A30" s="18" t="s">
        <v>157</v>
      </c>
      <c r="D30" s="21">
        <v>690</v>
      </c>
      <c r="E30" s="25">
        <v>1</v>
      </c>
      <c r="F30" s="23">
        <v>2203</v>
      </c>
      <c r="G30" s="22">
        <v>1</v>
      </c>
    </row>
    <row r="31" spans="1:7" ht="15">
      <c r="A31" s="12" t="s">
        <v>158</v>
      </c>
      <c r="B31" s="12"/>
      <c r="C31" s="12"/>
      <c r="D31" s="26">
        <v>246753</v>
      </c>
      <c r="E31" s="27"/>
      <c r="F31" s="28">
        <v>88985</v>
      </c>
      <c r="G31" s="27"/>
    </row>
    <row r="32" ht="15">
      <c r="A32" s="29" t="s">
        <v>356</v>
      </c>
    </row>
    <row r="33" spans="1:10" ht="13.5" customHeight="1">
      <c r="A33" s="15" t="s">
        <v>159</v>
      </c>
      <c r="B33" s="283" t="s">
        <v>353</v>
      </c>
      <c r="C33" s="284"/>
      <c r="D33" s="284"/>
      <c r="E33" s="284"/>
      <c r="F33" s="284"/>
      <c r="G33" s="284"/>
      <c r="H33" s="17"/>
      <c r="I33" s="17"/>
      <c r="J33" s="17"/>
    </row>
    <row r="34" spans="1:10" ht="15">
      <c r="A34" s="16"/>
      <c r="B34" s="284"/>
      <c r="C34" s="284"/>
      <c r="D34" s="284"/>
      <c r="E34" s="284"/>
      <c r="F34" s="284"/>
      <c r="G34" s="284"/>
      <c r="H34" s="17"/>
      <c r="I34" s="17"/>
      <c r="J34" s="17"/>
    </row>
    <row r="36" ht="15">
      <c r="G36" s="18"/>
    </row>
    <row r="37" spans="4:7" ht="15">
      <c r="D37" s="19"/>
      <c r="E37" s="18"/>
      <c r="G37" s="18"/>
    </row>
    <row r="38" spans="5:7" ht="15">
      <c r="E38" s="18"/>
      <c r="G38" s="18"/>
    </row>
    <row r="39" spans="1:8" ht="15">
      <c r="A39" s="19"/>
      <c r="B39" s="19"/>
      <c r="C39" s="19"/>
      <c r="D39" s="19"/>
      <c r="F39" s="19"/>
      <c r="H39" s="19"/>
    </row>
    <row r="40" spans="3:8" ht="15">
      <c r="C40" s="23"/>
      <c r="D40" s="23"/>
      <c r="E40" s="23"/>
      <c r="F40" s="23"/>
      <c r="G40" s="23"/>
      <c r="H40" s="23"/>
    </row>
    <row r="41" spans="3:8" ht="15">
      <c r="C41" s="23"/>
      <c r="D41" s="23"/>
      <c r="E41" s="23"/>
      <c r="F41" s="23"/>
      <c r="G41" s="23"/>
      <c r="H41" s="23"/>
    </row>
    <row r="42" spans="1:8" ht="15">
      <c r="A42" s="30"/>
      <c r="B42" s="19"/>
      <c r="C42" s="31"/>
      <c r="D42" s="31"/>
      <c r="E42" s="31"/>
      <c r="F42" s="31"/>
      <c r="G42" s="31"/>
      <c r="H42" s="31"/>
    </row>
    <row r="43" spans="1:7" s="33" customFormat="1" ht="15">
      <c r="A43" s="32"/>
      <c r="E43" s="34"/>
      <c r="G43" s="34"/>
    </row>
    <row r="44" spans="2:7" ht="13.5" customHeight="1">
      <c r="B44" s="32"/>
      <c r="C44" s="32"/>
      <c r="D44" s="32"/>
      <c r="E44" s="32"/>
      <c r="F44" s="32"/>
      <c r="G44" s="32"/>
    </row>
    <row r="45" spans="1:7" ht="15">
      <c r="A45" s="32"/>
      <c r="B45" s="32"/>
      <c r="C45" s="32"/>
      <c r="D45" s="32"/>
      <c r="E45" s="32"/>
      <c r="F45" s="32"/>
      <c r="G45" s="32"/>
    </row>
  </sheetData>
  <mergeCells count="7">
    <mergeCell ref="B33:G34"/>
    <mergeCell ref="A14:C14"/>
    <mergeCell ref="A23:C23"/>
    <mergeCell ref="F4:G4"/>
    <mergeCell ref="D4:E4"/>
    <mergeCell ref="A5:B5"/>
    <mergeCell ref="A10:C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9.140625" defaultRowHeight="15"/>
  <cols>
    <col min="1" max="1" width="12.28125" style="0" customWidth="1"/>
    <col min="2" max="2" width="5.140625" style="0" customWidth="1"/>
    <col min="3" max="3" width="8.8515625" style="0" customWidth="1"/>
    <col min="4" max="4" width="6.421875" style="0" customWidth="1"/>
    <col min="5" max="5" width="8.8515625" style="0" customWidth="1"/>
    <col min="6" max="6" width="5.28125" style="0" customWidth="1"/>
    <col min="7" max="7" width="8.140625" style="0" customWidth="1"/>
    <col min="8" max="8" width="5.8515625" style="0" customWidth="1"/>
    <col min="9" max="9" width="8.8515625" style="0" customWidth="1"/>
    <col min="10" max="10" width="6.7109375" style="0" customWidth="1"/>
    <col min="11" max="16384" width="8.8515625" style="0" customWidth="1"/>
  </cols>
  <sheetData>
    <row r="2" spans="1:14" ht="15">
      <c r="A2" s="3" t="s">
        <v>354</v>
      </c>
      <c r="B2" s="293" t="s">
        <v>163</v>
      </c>
      <c r="C2" s="293"/>
      <c r="D2" s="293"/>
      <c r="E2" s="293"/>
      <c r="F2" s="293"/>
      <c r="G2" s="293"/>
      <c r="H2" s="293"/>
      <c r="I2" s="293"/>
      <c r="J2" s="36"/>
      <c r="K2" s="2"/>
      <c r="L2" s="2"/>
      <c r="M2" s="2"/>
      <c r="N2" s="2"/>
    </row>
    <row r="3" spans="1:14" ht="15">
      <c r="A3" s="3"/>
      <c r="B3" s="293"/>
      <c r="C3" s="293"/>
      <c r="D3" s="293"/>
      <c r="E3" s="293"/>
      <c r="F3" s="293"/>
      <c r="G3" s="293"/>
      <c r="H3" s="293"/>
      <c r="I3" s="293"/>
      <c r="J3" s="37"/>
      <c r="K3" s="2"/>
      <c r="L3" s="2"/>
      <c r="M3" s="2"/>
      <c r="N3" s="2"/>
    </row>
    <row r="4" spans="1:14" ht="15">
      <c r="A4" s="38"/>
      <c r="B4" s="38"/>
      <c r="C4" s="38"/>
      <c r="D4" s="38"/>
      <c r="E4" s="38"/>
      <c r="F4" s="186" t="s">
        <v>357</v>
      </c>
      <c r="G4" s="38"/>
      <c r="H4" s="38"/>
      <c r="J4" s="38"/>
      <c r="K4" s="38"/>
      <c r="L4" s="38"/>
      <c r="M4" s="38"/>
      <c r="N4" s="38"/>
    </row>
    <row r="5" spans="1:14" ht="15">
      <c r="A5" s="292" t="s">
        <v>164</v>
      </c>
      <c r="B5" s="292"/>
      <c r="C5" s="292" t="s">
        <v>165</v>
      </c>
      <c r="D5" s="292"/>
      <c r="E5" s="292" t="s">
        <v>166</v>
      </c>
      <c r="F5" s="292"/>
      <c r="G5" s="292" t="s">
        <v>167</v>
      </c>
      <c r="H5" s="292"/>
      <c r="I5" s="292" t="s">
        <v>168</v>
      </c>
      <c r="J5" s="292"/>
      <c r="K5" s="292" t="s">
        <v>169</v>
      </c>
      <c r="L5" s="292"/>
      <c r="M5" s="292" t="s">
        <v>170</v>
      </c>
      <c r="N5" s="292"/>
    </row>
    <row r="6" spans="1:14" ht="15">
      <c r="A6" s="18" t="s">
        <v>171</v>
      </c>
      <c r="B6" s="18" t="s">
        <v>172</v>
      </c>
      <c r="C6" s="39">
        <v>6971.3</v>
      </c>
      <c r="D6" s="39">
        <v>93.30772422469985</v>
      </c>
      <c r="E6" s="39">
        <v>6858.9</v>
      </c>
      <c r="F6" s="39">
        <v>35.08442584796698</v>
      </c>
      <c r="G6" s="39">
        <v>1724.7</v>
      </c>
      <c r="H6" s="39">
        <v>18.187282505536224</v>
      </c>
      <c r="I6" s="39">
        <v>1620</v>
      </c>
      <c r="J6" s="39">
        <v>13.941480206540447</v>
      </c>
      <c r="K6" s="39">
        <v>7946.4</v>
      </c>
      <c r="L6" s="39">
        <v>68.72205550414681</v>
      </c>
      <c r="M6" s="39">
        <v>5117.9</v>
      </c>
      <c r="N6" s="39">
        <v>46.58141439883499</v>
      </c>
    </row>
    <row r="7" spans="1:14" ht="15">
      <c r="A7" s="18" t="s">
        <v>173</v>
      </c>
      <c r="B7" s="18" t="s">
        <v>172</v>
      </c>
      <c r="C7" s="39">
        <v>500</v>
      </c>
      <c r="D7" s="39">
        <v>6.692275775300148</v>
      </c>
      <c r="E7" s="39">
        <v>2616</v>
      </c>
      <c r="F7" s="39">
        <v>13.381279508125447</v>
      </c>
      <c r="G7" s="39">
        <v>4852.8</v>
      </c>
      <c r="H7" s="39">
        <v>51.17367921543815</v>
      </c>
      <c r="I7" s="39">
        <v>10000</v>
      </c>
      <c r="J7" s="39">
        <v>86.05851979345955</v>
      </c>
      <c r="K7" s="39">
        <v>1830</v>
      </c>
      <c r="L7" s="39">
        <v>15.826205775267876</v>
      </c>
      <c r="M7" s="39">
        <v>5503.6</v>
      </c>
      <c r="N7" s="39">
        <v>50.09192682260854</v>
      </c>
    </row>
    <row r="8" spans="1:14" ht="15">
      <c r="A8" s="18" t="s">
        <v>174</v>
      </c>
      <c r="B8" s="18" t="s">
        <v>172</v>
      </c>
      <c r="C8" s="39">
        <v>0</v>
      </c>
      <c r="D8" s="39">
        <v>0</v>
      </c>
      <c r="E8" s="39">
        <v>10074.8</v>
      </c>
      <c r="F8" s="39">
        <v>51.534294643907586</v>
      </c>
      <c r="G8" s="39">
        <v>2905.5</v>
      </c>
      <c r="H8" s="39">
        <v>30.639038279025627</v>
      </c>
      <c r="I8" s="39">
        <v>0</v>
      </c>
      <c r="J8" s="39">
        <v>0</v>
      </c>
      <c r="K8" s="39">
        <v>1786.7</v>
      </c>
      <c r="L8" s="39">
        <v>15.45173872058531</v>
      </c>
      <c r="M8" s="39">
        <v>365.5</v>
      </c>
      <c r="N8" s="39">
        <v>3.326658778556476</v>
      </c>
    </row>
    <row r="9" spans="1:14" ht="15">
      <c r="A9" s="12" t="s">
        <v>175</v>
      </c>
      <c r="B9" s="12"/>
      <c r="C9" s="40">
        <v>7471.3</v>
      </c>
      <c r="D9" s="40">
        <v>100</v>
      </c>
      <c r="E9" s="40">
        <v>19549.7</v>
      </c>
      <c r="F9" s="40">
        <v>100</v>
      </c>
      <c r="G9" s="40">
        <v>9483</v>
      </c>
      <c r="H9" s="40">
        <v>100</v>
      </c>
      <c r="I9" s="40">
        <v>11620</v>
      </c>
      <c r="J9" s="40">
        <v>100</v>
      </c>
      <c r="K9" s="40">
        <v>11563.1</v>
      </c>
      <c r="L9" s="40">
        <v>100</v>
      </c>
      <c r="M9" s="40">
        <v>10987</v>
      </c>
      <c r="N9" s="40">
        <v>100</v>
      </c>
    </row>
    <row r="10" spans="1:7" ht="15">
      <c r="A10" s="29" t="s">
        <v>356</v>
      </c>
      <c r="B10" s="18"/>
      <c r="C10" s="18"/>
      <c r="D10" s="18"/>
      <c r="E10" s="19"/>
      <c r="F10" s="18"/>
      <c r="G10" s="19"/>
    </row>
    <row r="11" spans="1:7" ht="15">
      <c r="A11" s="187" t="s">
        <v>358</v>
      </c>
      <c r="B11" s="18"/>
      <c r="C11" s="18"/>
      <c r="D11" s="18"/>
      <c r="E11" s="19"/>
      <c r="F11" s="18"/>
      <c r="G11" s="19"/>
    </row>
    <row r="12" spans="1:9" ht="13.5" customHeight="1">
      <c r="A12" s="15" t="s">
        <v>159</v>
      </c>
      <c r="B12" s="283" t="s">
        <v>353</v>
      </c>
      <c r="C12" s="283"/>
      <c r="D12" s="283"/>
      <c r="E12" s="283"/>
      <c r="F12" s="283"/>
      <c r="G12" s="283"/>
      <c r="H12" s="283"/>
      <c r="I12" s="283"/>
    </row>
    <row r="13" spans="1:9" ht="15">
      <c r="A13" s="16"/>
      <c r="B13" s="283"/>
      <c r="C13" s="283"/>
      <c r="D13" s="283"/>
      <c r="E13" s="283"/>
      <c r="F13" s="283"/>
      <c r="G13" s="283"/>
      <c r="H13" s="283"/>
      <c r="I13" s="283"/>
    </row>
    <row r="15" ht="15">
      <c r="A15" s="29"/>
    </row>
  </sheetData>
  <mergeCells count="9">
    <mergeCell ref="B12:I13"/>
    <mergeCell ref="K5:L5"/>
    <mergeCell ref="M5:N5"/>
    <mergeCell ref="B2:I3"/>
    <mergeCell ref="A5:B5"/>
    <mergeCell ref="C5:D5"/>
    <mergeCell ref="E5:F5"/>
    <mergeCell ref="G5:H5"/>
    <mergeCell ref="I5:J5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86"/>
  <sheetViews>
    <sheetView workbookViewId="0" topLeftCell="A1">
      <selection activeCell="A1" sqref="A1"/>
    </sheetView>
  </sheetViews>
  <sheetFormatPr defaultColWidth="9.140625" defaultRowHeight="15"/>
  <cols>
    <col min="1" max="1" width="16.140625" style="92" customWidth="1"/>
    <col min="2" max="3" width="4.7109375" style="91" customWidth="1"/>
    <col min="4" max="4" width="4.421875" style="91" customWidth="1"/>
    <col min="5" max="5" width="4.7109375" style="91" customWidth="1"/>
    <col min="6" max="6" width="5.28125" style="91" customWidth="1"/>
    <col min="7" max="7" width="4.7109375" style="91" customWidth="1"/>
    <col min="8" max="8" width="5.421875" style="91" customWidth="1"/>
    <col min="9" max="9" width="5.00390625" style="91" customWidth="1"/>
    <col min="10" max="10" width="5.8515625" style="91" customWidth="1"/>
    <col min="11" max="11" width="4.8515625" style="91" customWidth="1"/>
    <col min="12" max="12" width="4.421875" style="91" bestFit="1" customWidth="1"/>
    <col min="13" max="13" width="5.421875" style="91" customWidth="1"/>
    <col min="14" max="14" width="4.421875" style="91" customWidth="1"/>
    <col min="15" max="15" width="4.8515625" style="91" customWidth="1"/>
    <col min="16" max="16" width="4.7109375" style="91" customWidth="1"/>
    <col min="17" max="17" width="5.7109375" style="91" customWidth="1"/>
    <col min="18" max="18" width="5.28125" style="91" bestFit="1" customWidth="1"/>
    <col min="19" max="16384" width="7.421875" style="92" customWidth="1"/>
  </cols>
  <sheetData>
    <row r="2" spans="1:6" ht="15">
      <c r="A2" s="93" t="s">
        <v>359</v>
      </c>
      <c r="B2" s="94"/>
      <c r="C2" s="94"/>
      <c r="D2" s="94"/>
      <c r="E2" s="94"/>
      <c r="F2" s="94"/>
    </row>
    <row r="3" ht="15">
      <c r="H3" s="91" t="s">
        <v>116</v>
      </c>
    </row>
    <row r="5" spans="1:18" s="97" customFormat="1" ht="39.75" customHeight="1">
      <c r="A5" s="95"/>
      <c r="B5" s="294" t="s">
        <v>117</v>
      </c>
      <c r="C5" s="294"/>
      <c r="D5" s="294" t="s">
        <v>118</v>
      </c>
      <c r="E5" s="294"/>
      <c r="F5" s="294" t="s">
        <v>119</v>
      </c>
      <c r="G5" s="294"/>
      <c r="H5" s="294" t="s">
        <v>120</v>
      </c>
      <c r="I5" s="294"/>
      <c r="J5" s="294" t="s">
        <v>121</v>
      </c>
      <c r="K5" s="294"/>
      <c r="L5" s="294" t="s">
        <v>122</v>
      </c>
      <c r="M5" s="294"/>
      <c r="N5" s="294" t="s">
        <v>123</v>
      </c>
      <c r="O5" s="294"/>
      <c r="P5" s="294" t="s">
        <v>124</v>
      </c>
      <c r="Q5" s="294"/>
      <c r="R5" s="96" t="s">
        <v>125</v>
      </c>
    </row>
    <row r="6" spans="1:18" s="97" customFormat="1" ht="15">
      <c r="A6" s="100" t="s">
        <v>126</v>
      </c>
      <c r="B6" s="188">
        <f aca="true" t="shared" si="0" ref="B6:B16">D6+J6</f>
        <v>555.5</v>
      </c>
      <c r="C6" s="188">
        <f>B6/B6*100</f>
        <v>100</v>
      </c>
      <c r="D6" s="188">
        <f aca="true" t="shared" si="1" ref="D6:D16">F6+H6</f>
        <v>218.1</v>
      </c>
      <c r="E6" s="188">
        <f>D6/D6*100</f>
        <v>100</v>
      </c>
      <c r="F6" s="188">
        <f>F7+F17+F26</f>
        <v>118.69999999999999</v>
      </c>
      <c r="G6" s="188">
        <f>F6/F6*100</f>
        <v>100</v>
      </c>
      <c r="H6" s="188">
        <f>H7+H17+H26</f>
        <v>99.4</v>
      </c>
      <c r="I6" s="188">
        <f>H6/H6*100</f>
        <v>100</v>
      </c>
      <c r="J6" s="188">
        <f aca="true" t="shared" si="2" ref="J6:J16">L6+N6+P6</f>
        <v>337.4</v>
      </c>
      <c r="K6" s="188">
        <f>J6/J6*100</f>
        <v>100</v>
      </c>
      <c r="L6" s="188">
        <f>L7+L17+L26</f>
        <v>85.89999999999999</v>
      </c>
      <c r="M6" s="188">
        <f>L6/L6*100</f>
        <v>100</v>
      </c>
      <c r="N6" s="188">
        <f>N7+N17+N26</f>
        <v>100.7</v>
      </c>
      <c r="O6" s="188">
        <f>N6/N6*100</f>
        <v>100</v>
      </c>
      <c r="P6" s="188">
        <f>P7+P17+P26</f>
        <v>150.8</v>
      </c>
      <c r="Q6" s="188">
        <f>P6/P6*100</f>
        <v>100</v>
      </c>
      <c r="R6" s="188">
        <f aca="true" t="shared" si="3" ref="R6:R16">H6+L6</f>
        <v>185.3</v>
      </c>
    </row>
    <row r="7" spans="1:18" s="97" customFormat="1" ht="30">
      <c r="A7" s="191" t="s">
        <v>127</v>
      </c>
      <c r="B7" s="188">
        <f t="shared" si="0"/>
        <v>485</v>
      </c>
      <c r="C7" s="189">
        <f aca="true" t="shared" si="4" ref="C7:C16">B7/B$6*100</f>
        <v>87.3087308730873</v>
      </c>
      <c r="D7" s="188">
        <f t="shared" si="1"/>
        <v>174.9</v>
      </c>
      <c r="E7" s="189">
        <f aca="true" t="shared" si="5" ref="E7:E16">D7/D$6*100</f>
        <v>80.19257221458047</v>
      </c>
      <c r="F7" s="188">
        <f>SUM(F8:F16)</f>
        <v>79.5</v>
      </c>
      <c r="G7" s="189">
        <f aca="true" t="shared" si="6" ref="G7:G16">F7/F$6*100</f>
        <v>66.97556866048863</v>
      </c>
      <c r="H7" s="188">
        <f>SUM(H8:H16)</f>
        <v>95.4</v>
      </c>
      <c r="I7" s="189">
        <f aca="true" t="shared" si="7" ref="I7:I16">H7/H$6*100</f>
        <v>95.97585513078471</v>
      </c>
      <c r="J7" s="188">
        <f t="shared" si="2"/>
        <v>310.1</v>
      </c>
      <c r="K7" s="189">
        <f aca="true" t="shared" si="8" ref="K7:K16">J7/J$6*100</f>
        <v>91.90871369294608</v>
      </c>
      <c r="L7" s="188">
        <f>SUM(L8:L16)</f>
        <v>85.89999999999999</v>
      </c>
      <c r="M7" s="189">
        <f aca="true" t="shared" si="9" ref="M7:M16">L7/L$6*100</f>
        <v>100</v>
      </c>
      <c r="N7" s="188">
        <f>SUM(N8:N16)</f>
        <v>73.4</v>
      </c>
      <c r="O7" s="189">
        <f aca="true" t="shared" si="10" ref="O7:O16">N7/N$6*100</f>
        <v>72.88977159880835</v>
      </c>
      <c r="P7" s="188">
        <f>SUM(P8:P16)</f>
        <v>150.8</v>
      </c>
      <c r="Q7" s="189">
        <f aca="true" t="shared" si="11" ref="Q7:Q16">P7/P$6*100</f>
        <v>100</v>
      </c>
      <c r="R7" s="188">
        <f t="shared" si="3"/>
        <v>181.3</v>
      </c>
    </row>
    <row r="8" spans="1:18" s="97" customFormat="1" ht="15">
      <c r="A8" s="99" t="s">
        <v>128</v>
      </c>
      <c r="B8" s="188">
        <f t="shared" si="0"/>
        <v>194.5</v>
      </c>
      <c r="C8" s="189">
        <f t="shared" si="4"/>
        <v>35.013501350135016</v>
      </c>
      <c r="D8" s="188">
        <f t="shared" si="1"/>
        <v>28.9</v>
      </c>
      <c r="E8" s="189">
        <f t="shared" si="5"/>
        <v>13.250802384227416</v>
      </c>
      <c r="F8" s="188">
        <v>1.9</v>
      </c>
      <c r="G8" s="189">
        <f t="shared" si="6"/>
        <v>1.6006739679865207</v>
      </c>
      <c r="H8" s="188">
        <v>27</v>
      </c>
      <c r="I8" s="189">
        <f t="shared" si="7"/>
        <v>27.16297786720322</v>
      </c>
      <c r="J8" s="188">
        <f t="shared" si="2"/>
        <v>165.6</v>
      </c>
      <c r="K8" s="189">
        <f t="shared" si="8"/>
        <v>49.081209247184354</v>
      </c>
      <c r="L8" s="188">
        <v>38</v>
      </c>
      <c r="M8" s="189">
        <f t="shared" si="9"/>
        <v>44.23748544819558</v>
      </c>
      <c r="N8" s="188">
        <v>15</v>
      </c>
      <c r="O8" s="189">
        <f t="shared" si="10"/>
        <v>14.895729890764647</v>
      </c>
      <c r="P8" s="188">
        <v>112.6</v>
      </c>
      <c r="Q8" s="189">
        <f t="shared" si="11"/>
        <v>74.6684350132626</v>
      </c>
      <c r="R8" s="188">
        <f t="shared" si="3"/>
        <v>65</v>
      </c>
    </row>
    <row r="9" spans="1:18" s="97" customFormat="1" ht="15">
      <c r="A9" s="99" t="s">
        <v>129</v>
      </c>
      <c r="B9" s="188">
        <f t="shared" si="0"/>
        <v>95.5</v>
      </c>
      <c r="C9" s="189">
        <f t="shared" si="4"/>
        <v>17.191719171917192</v>
      </c>
      <c r="D9" s="188">
        <f t="shared" si="1"/>
        <v>44.4</v>
      </c>
      <c r="E9" s="189">
        <f t="shared" si="5"/>
        <v>20.357634112792297</v>
      </c>
      <c r="F9" s="188">
        <v>21.9</v>
      </c>
      <c r="G9" s="189">
        <f t="shared" si="6"/>
        <v>18.44987363100253</v>
      </c>
      <c r="H9" s="188">
        <v>22.5</v>
      </c>
      <c r="I9" s="189">
        <f t="shared" si="7"/>
        <v>22.635814889336014</v>
      </c>
      <c r="J9" s="188">
        <f t="shared" si="2"/>
        <v>51.099999999999994</v>
      </c>
      <c r="K9" s="189">
        <f t="shared" si="8"/>
        <v>15.145228215767634</v>
      </c>
      <c r="L9" s="188">
        <v>20.4</v>
      </c>
      <c r="M9" s="189">
        <f t="shared" si="9"/>
        <v>23.748544819557626</v>
      </c>
      <c r="N9" s="188">
        <v>24.2</v>
      </c>
      <c r="O9" s="189">
        <f t="shared" si="10"/>
        <v>24.0317775571003</v>
      </c>
      <c r="P9" s="188">
        <v>6.5</v>
      </c>
      <c r="Q9" s="189">
        <f t="shared" si="11"/>
        <v>4.310344827586206</v>
      </c>
      <c r="R9" s="188">
        <f t="shared" si="3"/>
        <v>42.9</v>
      </c>
    </row>
    <row r="10" spans="1:18" s="97" customFormat="1" ht="15">
      <c r="A10" s="99" t="s">
        <v>130</v>
      </c>
      <c r="B10" s="188">
        <f t="shared" si="0"/>
        <v>58.49999999999999</v>
      </c>
      <c r="C10" s="189">
        <f t="shared" si="4"/>
        <v>10.53105310531053</v>
      </c>
      <c r="D10" s="188">
        <f t="shared" si="1"/>
        <v>20.9</v>
      </c>
      <c r="E10" s="189">
        <f t="shared" si="5"/>
        <v>9.58276020174232</v>
      </c>
      <c r="F10" s="188">
        <v>2.9</v>
      </c>
      <c r="G10" s="189">
        <f t="shared" si="6"/>
        <v>2.443133951137321</v>
      </c>
      <c r="H10" s="188">
        <v>18</v>
      </c>
      <c r="I10" s="189">
        <f t="shared" si="7"/>
        <v>18.10865191146881</v>
      </c>
      <c r="J10" s="188">
        <f t="shared" si="2"/>
        <v>37.599999999999994</v>
      </c>
      <c r="K10" s="189">
        <f t="shared" si="8"/>
        <v>11.144042679312388</v>
      </c>
      <c r="L10" s="188">
        <v>16.9</v>
      </c>
      <c r="M10" s="189">
        <f t="shared" si="9"/>
        <v>19.67403958090803</v>
      </c>
      <c r="N10" s="188">
        <v>14.2</v>
      </c>
      <c r="O10" s="189">
        <f t="shared" si="10"/>
        <v>14.101290963257199</v>
      </c>
      <c r="P10" s="188">
        <v>6.5</v>
      </c>
      <c r="Q10" s="189">
        <f t="shared" si="11"/>
        <v>4.310344827586206</v>
      </c>
      <c r="R10" s="188">
        <f t="shared" si="3"/>
        <v>34.9</v>
      </c>
    </row>
    <row r="11" spans="1:18" s="97" customFormat="1" ht="45">
      <c r="A11" s="99" t="s">
        <v>261</v>
      </c>
      <c r="B11" s="188">
        <f t="shared" si="0"/>
        <v>14.5</v>
      </c>
      <c r="C11" s="189">
        <f t="shared" si="4"/>
        <v>2.6102610261026102</v>
      </c>
      <c r="D11" s="188">
        <f t="shared" si="1"/>
        <v>14.5</v>
      </c>
      <c r="E11" s="189">
        <f t="shared" si="5"/>
        <v>6.648326455754241</v>
      </c>
      <c r="F11" s="188">
        <v>14.5</v>
      </c>
      <c r="G11" s="189">
        <f t="shared" si="6"/>
        <v>12.215669755686607</v>
      </c>
      <c r="H11" s="188">
        <v>0</v>
      </c>
      <c r="I11" s="189">
        <f t="shared" si="7"/>
        <v>0</v>
      </c>
      <c r="J11" s="188">
        <f t="shared" si="2"/>
        <v>0</v>
      </c>
      <c r="K11" s="189">
        <f t="shared" si="8"/>
        <v>0</v>
      </c>
      <c r="L11" s="188">
        <v>0</v>
      </c>
      <c r="M11" s="189">
        <f t="shared" si="9"/>
        <v>0</v>
      </c>
      <c r="N11" s="188">
        <v>0</v>
      </c>
      <c r="O11" s="189">
        <f t="shared" si="10"/>
        <v>0</v>
      </c>
      <c r="P11" s="188">
        <v>0</v>
      </c>
      <c r="Q11" s="189">
        <f t="shared" si="11"/>
        <v>0</v>
      </c>
      <c r="R11" s="188">
        <f t="shared" si="3"/>
        <v>0</v>
      </c>
    </row>
    <row r="12" spans="1:18" s="97" customFormat="1" ht="15">
      <c r="A12" s="99" t="s">
        <v>262</v>
      </c>
      <c r="B12" s="188">
        <f t="shared" si="0"/>
        <v>13</v>
      </c>
      <c r="C12" s="189">
        <f t="shared" si="4"/>
        <v>2.34023402340234</v>
      </c>
      <c r="D12" s="188">
        <f t="shared" si="1"/>
        <v>7</v>
      </c>
      <c r="E12" s="189">
        <f t="shared" si="5"/>
        <v>3.209536909674461</v>
      </c>
      <c r="F12" s="188">
        <v>4</v>
      </c>
      <c r="G12" s="189">
        <f t="shared" si="6"/>
        <v>3.3698399326032016</v>
      </c>
      <c r="H12" s="188">
        <v>3</v>
      </c>
      <c r="I12" s="189">
        <f t="shared" si="7"/>
        <v>3.0181086519114686</v>
      </c>
      <c r="J12" s="188">
        <f t="shared" si="2"/>
        <v>6</v>
      </c>
      <c r="K12" s="189">
        <f t="shared" si="8"/>
        <v>1.7783046828689986</v>
      </c>
      <c r="L12" s="188">
        <v>1</v>
      </c>
      <c r="M12" s="189">
        <f t="shared" si="9"/>
        <v>1.1641443538998837</v>
      </c>
      <c r="N12" s="188">
        <v>5</v>
      </c>
      <c r="O12" s="189">
        <f t="shared" si="10"/>
        <v>4.965243296921549</v>
      </c>
      <c r="P12" s="188">
        <v>0</v>
      </c>
      <c r="Q12" s="189">
        <f t="shared" si="11"/>
        <v>0</v>
      </c>
      <c r="R12" s="188">
        <f t="shared" si="3"/>
        <v>4</v>
      </c>
    </row>
    <row r="13" spans="1:18" s="97" customFormat="1" ht="15">
      <c r="A13" s="99" t="s">
        <v>263</v>
      </c>
      <c r="B13" s="188">
        <f t="shared" si="0"/>
        <v>9.5</v>
      </c>
      <c r="C13" s="189">
        <f t="shared" si="4"/>
        <v>1.7101710171017102</v>
      </c>
      <c r="D13" s="188">
        <f t="shared" si="1"/>
        <v>2</v>
      </c>
      <c r="E13" s="189">
        <f t="shared" si="5"/>
        <v>0.9170105456212746</v>
      </c>
      <c r="F13" s="188">
        <v>0.5</v>
      </c>
      <c r="G13" s="189">
        <f t="shared" si="6"/>
        <v>0.4212299915754002</v>
      </c>
      <c r="H13" s="188">
        <v>1.5</v>
      </c>
      <c r="I13" s="189">
        <f t="shared" si="7"/>
        <v>1.5090543259557343</v>
      </c>
      <c r="J13" s="188">
        <f t="shared" si="2"/>
        <v>7.5</v>
      </c>
      <c r="K13" s="189">
        <f t="shared" si="8"/>
        <v>2.222880853586248</v>
      </c>
      <c r="L13" s="188">
        <v>2.5</v>
      </c>
      <c r="M13" s="189">
        <f t="shared" si="9"/>
        <v>2.9103608847497093</v>
      </c>
      <c r="N13" s="188">
        <v>5</v>
      </c>
      <c r="O13" s="189">
        <f t="shared" si="10"/>
        <v>4.965243296921549</v>
      </c>
      <c r="P13" s="188">
        <v>0</v>
      </c>
      <c r="Q13" s="189">
        <f t="shared" si="11"/>
        <v>0</v>
      </c>
      <c r="R13" s="188">
        <f t="shared" si="3"/>
        <v>4</v>
      </c>
    </row>
    <row r="14" spans="1:18" s="97" customFormat="1" ht="15">
      <c r="A14" s="99" t="s">
        <v>264</v>
      </c>
      <c r="B14" s="188">
        <f t="shared" si="0"/>
        <v>4</v>
      </c>
      <c r="C14" s="189">
        <f t="shared" si="4"/>
        <v>0.7200720072007201</v>
      </c>
      <c r="D14" s="188">
        <f t="shared" si="1"/>
        <v>2</v>
      </c>
      <c r="E14" s="189">
        <f t="shared" si="5"/>
        <v>0.9170105456212746</v>
      </c>
      <c r="F14" s="188">
        <v>0</v>
      </c>
      <c r="G14" s="189">
        <f t="shared" si="6"/>
        <v>0</v>
      </c>
      <c r="H14" s="188">
        <v>2</v>
      </c>
      <c r="I14" s="189">
        <f t="shared" si="7"/>
        <v>2.0120724346076457</v>
      </c>
      <c r="J14" s="188">
        <f t="shared" si="2"/>
        <v>2</v>
      </c>
      <c r="K14" s="189">
        <f t="shared" si="8"/>
        <v>0.5927682276229995</v>
      </c>
      <c r="L14" s="188">
        <v>0.5</v>
      </c>
      <c r="M14" s="189">
        <f t="shared" si="9"/>
        <v>0.5820721769499418</v>
      </c>
      <c r="N14" s="188">
        <v>0</v>
      </c>
      <c r="O14" s="189">
        <f t="shared" si="10"/>
        <v>0</v>
      </c>
      <c r="P14" s="188">
        <v>1.5</v>
      </c>
      <c r="Q14" s="189">
        <f t="shared" si="11"/>
        <v>0.9946949602122015</v>
      </c>
      <c r="R14" s="188">
        <f t="shared" si="3"/>
        <v>2.5</v>
      </c>
    </row>
    <row r="15" spans="1:18" s="97" customFormat="1" ht="15">
      <c r="A15" s="99" t="s">
        <v>265</v>
      </c>
      <c r="B15" s="188">
        <f t="shared" si="0"/>
        <v>68.7</v>
      </c>
      <c r="C15" s="189">
        <f t="shared" si="4"/>
        <v>12.367236723672367</v>
      </c>
      <c r="D15" s="188">
        <f t="shared" si="1"/>
        <v>42.9</v>
      </c>
      <c r="E15" s="189">
        <f t="shared" si="5"/>
        <v>19.669876203576344</v>
      </c>
      <c r="F15" s="188">
        <v>32.9</v>
      </c>
      <c r="G15" s="189">
        <f t="shared" si="6"/>
        <v>27.716933445661336</v>
      </c>
      <c r="H15" s="188">
        <v>10</v>
      </c>
      <c r="I15" s="189">
        <f t="shared" si="7"/>
        <v>10.060362173038229</v>
      </c>
      <c r="J15" s="188">
        <f t="shared" si="2"/>
        <v>25.8</v>
      </c>
      <c r="K15" s="189">
        <f t="shared" si="8"/>
        <v>7.646710136336693</v>
      </c>
      <c r="L15" s="188">
        <v>5</v>
      </c>
      <c r="M15" s="189">
        <f t="shared" si="9"/>
        <v>5.820721769499419</v>
      </c>
      <c r="N15" s="188">
        <v>10</v>
      </c>
      <c r="O15" s="189">
        <f t="shared" si="10"/>
        <v>9.930486593843098</v>
      </c>
      <c r="P15" s="188">
        <v>10.8</v>
      </c>
      <c r="Q15" s="189">
        <f t="shared" si="11"/>
        <v>7.161803713527852</v>
      </c>
      <c r="R15" s="188">
        <f t="shared" si="3"/>
        <v>15</v>
      </c>
    </row>
    <row r="16" spans="1:18" s="97" customFormat="1" ht="15">
      <c r="A16" s="99" t="s">
        <v>266</v>
      </c>
      <c r="B16" s="188">
        <f t="shared" si="0"/>
        <v>26.8</v>
      </c>
      <c r="C16" s="189">
        <f t="shared" si="4"/>
        <v>4.824482448244825</v>
      </c>
      <c r="D16" s="188">
        <f t="shared" si="1"/>
        <v>12.3</v>
      </c>
      <c r="E16" s="189">
        <f t="shared" si="5"/>
        <v>5.63961485557084</v>
      </c>
      <c r="F16" s="188">
        <v>0.9</v>
      </c>
      <c r="G16" s="189">
        <f t="shared" si="6"/>
        <v>0.7582139848357203</v>
      </c>
      <c r="H16" s="188">
        <v>11.4</v>
      </c>
      <c r="I16" s="189">
        <f t="shared" si="7"/>
        <v>11.468812877263582</v>
      </c>
      <c r="J16" s="188">
        <f t="shared" si="2"/>
        <v>14.5</v>
      </c>
      <c r="K16" s="189">
        <f t="shared" si="8"/>
        <v>4.2975696502667455</v>
      </c>
      <c r="L16" s="188">
        <v>1.6</v>
      </c>
      <c r="M16" s="189">
        <f t="shared" si="9"/>
        <v>1.862630966239814</v>
      </c>
      <c r="N16" s="188">
        <v>0</v>
      </c>
      <c r="O16" s="189">
        <f t="shared" si="10"/>
        <v>0</v>
      </c>
      <c r="P16" s="188">
        <v>12.9</v>
      </c>
      <c r="Q16" s="189">
        <f t="shared" si="11"/>
        <v>8.554376657824934</v>
      </c>
      <c r="R16" s="188">
        <f t="shared" si="3"/>
        <v>13</v>
      </c>
    </row>
    <row r="17" spans="1:18" s="97" customFormat="1" ht="30">
      <c r="A17" s="193" t="s">
        <v>267</v>
      </c>
      <c r="B17" s="194">
        <f aca="true" t="shared" si="12" ref="B17:B24">D17+J17</f>
        <v>65.5</v>
      </c>
      <c r="C17" s="195">
        <f aca="true" t="shared" si="13" ref="C17:C24">B17/B$6*100</f>
        <v>11.791179117911792</v>
      </c>
      <c r="D17" s="194">
        <f aca="true" t="shared" si="14" ref="D17:D24">F17+H17</f>
        <v>38.199999999999996</v>
      </c>
      <c r="E17" s="195">
        <f aca="true" t="shared" si="15" ref="E17:E24">D17/D$6*100</f>
        <v>17.514901421366343</v>
      </c>
      <c r="F17" s="194">
        <f>SUM(F18:F24)</f>
        <v>34.199999999999996</v>
      </c>
      <c r="G17" s="195">
        <f aca="true" t="shared" si="16" ref="G17:G24">F17/F$6*100</f>
        <v>28.81213142375737</v>
      </c>
      <c r="H17" s="194">
        <f>SUM(H18:H24)</f>
        <v>4</v>
      </c>
      <c r="I17" s="195">
        <f aca="true" t="shared" si="17" ref="I17:I24">H17/H$6*100</f>
        <v>4.0241448692152915</v>
      </c>
      <c r="J17" s="194">
        <f aca="true" t="shared" si="18" ref="J17:J24">L17+N17+P17</f>
        <v>27.3</v>
      </c>
      <c r="K17" s="195">
        <f aca="true" t="shared" si="19" ref="K17:K24">J17/J$6*100</f>
        <v>8.091286307053942</v>
      </c>
      <c r="L17" s="194">
        <f>SUM(L18:L24)</f>
        <v>0</v>
      </c>
      <c r="M17" s="195">
        <f aca="true" t="shared" si="20" ref="M17:M24">L17/L$6*100</f>
        <v>0</v>
      </c>
      <c r="N17" s="194">
        <f>SUM(N18:N24)</f>
        <v>27.3</v>
      </c>
      <c r="O17" s="195">
        <f aca="true" t="shared" si="21" ref="O17:O24">N17/N$6*100</f>
        <v>27.110228401191662</v>
      </c>
      <c r="P17" s="194">
        <f>SUM(P18:P24)</f>
        <v>0</v>
      </c>
      <c r="Q17" s="195">
        <f aca="true" t="shared" si="22" ref="Q17:Q24">P17/P$6*100</f>
        <v>0</v>
      </c>
      <c r="R17" s="194">
        <f aca="true" t="shared" si="23" ref="R17:R26">H17+L17</f>
        <v>4</v>
      </c>
    </row>
    <row r="18" spans="1:18" s="97" customFormat="1" ht="30">
      <c r="A18" s="99" t="s">
        <v>268</v>
      </c>
      <c r="B18" s="188">
        <f t="shared" si="12"/>
        <v>14.7</v>
      </c>
      <c r="C18" s="189">
        <f t="shared" si="13"/>
        <v>2.646264626462646</v>
      </c>
      <c r="D18" s="188">
        <f t="shared" si="14"/>
        <v>8.9</v>
      </c>
      <c r="E18" s="189">
        <f t="shared" si="15"/>
        <v>4.080696928014673</v>
      </c>
      <c r="F18" s="188">
        <v>4.9</v>
      </c>
      <c r="G18" s="189">
        <f t="shared" si="16"/>
        <v>4.128053917438923</v>
      </c>
      <c r="H18" s="188">
        <v>4</v>
      </c>
      <c r="I18" s="189">
        <f t="shared" si="17"/>
        <v>4.0241448692152915</v>
      </c>
      <c r="J18" s="188">
        <f t="shared" si="18"/>
        <v>5.8</v>
      </c>
      <c r="K18" s="189">
        <f t="shared" si="19"/>
        <v>1.7190278601066984</v>
      </c>
      <c r="L18" s="188">
        <v>0</v>
      </c>
      <c r="M18" s="189">
        <f t="shared" si="20"/>
        <v>0</v>
      </c>
      <c r="N18" s="188">
        <v>5.8</v>
      </c>
      <c r="O18" s="189">
        <f t="shared" si="21"/>
        <v>5.759682224428997</v>
      </c>
      <c r="P18" s="188">
        <v>0</v>
      </c>
      <c r="Q18" s="189">
        <f t="shared" si="22"/>
        <v>0</v>
      </c>
      <c r="R18" s="188">
        <f t="shared" si="23"/>
        <v>4</v>
      </c>
    </row>
    <row r="19" spans="1:18" s="97" customFormat="1" ht="45">
      <c r="A19" s="99" t="s">
        <v>269</v>
      </c>
      <c r="B19" s="188">
        <f t="shared" si="12"/>
        <v>17.3</v>
      </c>
      <c r="C19" s="189">
        <f t="shared" si="13"/>
        <v>3.1143114311431144</v>
      </c>
      <c r="D19" s="188">
        <f t="shared" si="14"/>
        <v>5.8</v>
      </c>
      <c r="E19" s="189">
        <f t="shared" si="15"/>
        <v>2.6593305823016964</v>
      </c>
      <c r="F19" s="188">
        <v>5.8</v>
      </c>
      <c r="G19" s="189">
        <f t="shared" si="16"/>
        <v>4.886267902274642</v>
      </c>
      <c r="H19" s="188">
        <v>0</v>
      </c>
      <c r="I19" s="189">
        <f t="shared" si="17"/>
        <v>0</v>
      </c>
      <c r="J19" s="188">
        <f t="shared" si="18"/>
        <v>11.5</v>
      </c>
      <c r="K19" s="189">
        <f t="shared" si="19"/>
        <v>3.408417308832247</v>
      </c>
      <c r="L19" s="188">
        <v>0</v>
      </c>
      <c r="M19" s="189">
        <f t="shared" si="20"/>
        <v>0</v>
      </c>
      <c r="N19" s="188">
        <v>11.5</v>
      </c>
      <c r="O19" s="189">
        <f t="shared" si="21"/>
        <v>11.420059582919563</v>
      </c>
      <c r="P19" s="188">
        <v>0</v>
      </c>
      <c r="Q19" s="189">
        <f t="shared" si="22"/>
        <v>0</v>
      </c>
      <c r="R19" s="188">
        <f t="shared" si="23"/>
        <v>0</v>
      </c>
    </row>
    <row r="20" spans="1:18" s="97" customFormat="1" ht="60">
      <c r="A20" s="99" t="s">
        <v>270</v>
      </c>
      <c r="B20" s="188">
        <f t="shared" si="12"/>
        <v>2.9</v>
      </c>
      <c r="C20" s="189">
        <f t="shared" si="13"/>
        <v>0.522052205220522</v>
      </c>
      <c r="D20" s="188">
        <f t="shared" si="14"/>
        <v>2.9</v>
      </c>
      <c r="E20" s="189">
        <f t="shared" si="15"/>
        <v>1.3296652911508482</v>
      </c>
      <c r="F20" s="188">
        <v>2.9</v>
      </c>
      <c r="G20" s="189">
        <f t="shared" si="16"/>
        <v>2.443133951137321</v>
      </c>
      <c r="H20" s="188">
        <v>0</v>
      </c>
      <c r="I20" s="189">
        <f t="shared" si="17"/>
        <v>0</v>
      </c>
      <c r="J20" s="188">
        <f t="shared" si="18"/>
        <v>0</v>
      </c>
      <c r="K20" s="189">
        <f t="shared" si="19"/>
        <v>0</v>
      </c>
      <c r="L20" s="188">
        <v>0</v>
      </c>
      <c r="M20" s="189">
        <f t="shared" si="20"/>
        <v>0</v>
      </c>
      <c r="N20" s="188">
        <v>0</v>
      </c>
      <c r="O20" s="189">
        <f t="shared" si="21"/>
        <v>0</v>
      </c>
      <c r="P20" s="188">
        <v>0</v>
      </c>
      <c r="Q20" s="189">
        <f t="shared" si="22"/>
        <v>0</v>
      </c>
      <c r="R20" s="188">
        <f t="shared" si="23"/>
        <v>0</v>
      </c>
    </row>
    <row r="21" spans="1:18" s="97" customFormat="1" ht="15">
      <c r="A21" s="99" t="s">
        <v>271</v>
      </c>
      <c r="B21" s="188">
        <f t="shared" si="12"/>
        <v>12.3</v>
      </c>
      <c r="C21" s="189">
        <f t="shared" si="13"/>
        <v>2.2142214221422143</v>
      </c>
      <c r="D21" s="188">
        <f t="shared" si="14"/>
        <v>7.3</v>
      </c>
      <c r="E21" s="189">
        <f t="shared" si="15"/>
        <v>3.3470884915176526</v>
      </c>
      <c r="F21" s="188">
        <v>7.3</v>
      </c>
      <c r="G21" s="189">
        <f t="shared" si="16"/>
        <v>6.149957877000843</v>
      </c>
      <c r="H21" s="188">
        <v>0</v>
      </c>
      <c r="I21" s="189">
        <f t="shared" si="17"/>
        <v>0</v>
      </c>
      <c r="J21" s="188">
        <f t="shared" si="18"/>
        <v>5</v>
      </c>
      <c r="K21" s="189">
        <f t="shared" si="19"/>
        <v>1.4819205690574986</v>
      </c>
      <c r="L21" s="188">
        <v>0</v>
      </c>
      <c r="M21" s="189">
        <f t="shared" si="20"/>
        <v>0</v>
      </c>
      <c r="N21" s="188">
        <v>5</v>
      </c>
      <c r="O21" s="189">
        <f t="shared" si="21"/>
        <v>4.965243296921549</v>
      </c>
      <c r="P21" s="188">
        <v>0</v>
      </c>
      <c r="Q21" s="189">
        <f t="shared" si="22"/>
        <v>0</v>
      </c>
      <c r="R21" s="188">
        <f t="shared" si="23"/>
        <v>0</v>
      </c>
    </row>
    <row r="22" spans="1:18" s="97" customFormat="1" ht="15">
      <c r="A22" s="99" t="s">
        <v>272</v>
      </c>
      <c r="B22" s="188">
        <f t="shared" si="12"/>
        <v>11.5</v>
      </c>
      <c r="C22" s="189">
        <f t="shared" si="13"/>
        <v>2.07020702070207</v>
      </c>
      <c r="D22" s="188">
        <f t="shared" si="14"/>
        <v>6.5</v>
      </c>
      <c r="E22" s="189">
        <f t="shared" si="15"/>
        <v>2.9802842732691426</v>
      </c>
      <c r="F22" s="188">
        <v>6.5</v>
      </c>
      <c r="G22" s="189">
        <f t="shared" si="16"/>
        <v>5.475989890480203</v>
      </c>
      <c r="H22" s="188">
        <v>0</v>
      </c>
      <c r="I22" s="189">
        <f t="shared" si="17"/>
        <v>0</v>
      </c>
      <c r="J22" s="188">
        <f t="shared" si="18"/>
        <v>5</v>
      </c>
      <c r="K22" s="189">
        <f t="shared" si="19"/>
        <v>1.4819205690574986</v>
      </c>
      <c r="L22" s="188">
        <v>0</v>
      </c>
      <c r="M22" s="189">
        <f t="shared" si="20"/>
        <v>0</v>
      </c>
      <c r="N22" s="188">
        <v>5</v>
      </c>
      <c r="O22" s="189">
        <f t="shared" si="21"/>
        <v>4.965243296921549</v>
      </c>
      <c r="P22" s="188">
        <v>0</v>
      </c>
      <c r="Q22" s="189">
        <f t="shared" si="22"/>
        <v>0</v>
      </c>
      <c r="R22" s="188">
        <f t="shared" si="23"/>
        <v>0</v>
      </c>
    </row>
    <row r="23" spans="1:18" s="97" customFormat="1" ht="30">
      <c r="A23" s="99" t="s">
        <v>273</v>
      </c>
      <c r="B23" s="188">
        <f t="shared" si="12"/>
        <v>4.8</v>
      </c>
      <c r="C23" s="189">
        <f t="shared" si="13"/>
        <v>0.8640864086408641</v>
      </c>
      <c r="D23" s="188">
        <f t="shared" si="14"/>
        <v>4.8</v>
      </c>
      <c r="E23" s="189">
        <f t="shared" si="15"/>
        <v>2.200825309491059</v>
      </c>
      <c r="F23" s="188">
        <v>4.8</v>
      </c>
      <c r="G23" s="189">
        <f t="shared" si="16"/>
        <v>4.043807919123841</v>
      </c>
      <c r="H23" s="188">
        <v>0</v>
      </c>
      <c r="I23" s="189">
        <f t="shared" si="17"/>
        <v>0</v>
      </c>
      <c r="J23" s="188">
        <f t="shared" si="18"/>
        <v>0</v>
      </c>
      <c r="K23" s="189">
        <f t="shared" si="19"/>
        <v>0</v>
      </c>
      <c r="L23" s="188">
        <v>0</v>
      </c>
      <c r="M23" s="189">
        <f t="shared" si="20"/>
        <v>0</v>
      </c>
      <c r="N23" s="188">
        <v>0</v>
      </c>
      <c r="O23" s="189">
        <f t="shared" si="21"/>
        <v>0</v>
      </c>
      <c r="P23" s="188">
        <v>0</v>
      </c>
      <c r="Q23" s="189">
        <f t="shared" si="22"/>
        <v>0</v>
      </c>
      <c r="R23" s="188">
        <f t="shared" si="23"/>
        <v>0</v>
      </c>
    </row>
    <row r="24" spans="1:18" s="97" customFormat="1" ht="30">
      <c r="A24" s="99" t="s">
        <v>274</v>
      </c>
      <c r="B24" s="188">
        <f t="shared" si="12"/>
        <v>2</v>
      </c>
      <c r="C24" s="189">
        <f t="shared" si="13"/>
        <v>0.36003600360036003</v>
      </c>
      <c r="D24" s="188">
        <f t="shared" si="14"/>
        <v>2</v>
      </c>
      <c r="E24" s="189">
        <f t="shared" si="15"/>
        <v>0.9170105456212746</v>
      </c>
      <c r="F24" s="188">
        <v>2</v>
      </c>
      <c r="G24" s="189">
        <f t="shared" si="16"/>
        <v>1.6849199663016008</v>
      </c>
      <c r="H24" s="188">
        <v>0</v>
      </c>
      <c r="I24" s="189">
        <f t="shared" si="17"/>
        <v>0</v>
      </c>
      <c r="J24" s="188">
        <f t="shared" si="18"/>
        <v>0</v>
      </c>
      <c r="K24" s="189">
        <f t="shared" si="19"/>
        <v>0</v>
      </c>
      <c r="L24" s="188">
        <v>0</v>
      </c>
      <c r="M24" s="189">
        <f t="shared" si="20"/>
        <v>0</v>
      </c>
      <c r="N24" s="188">
        <v>0</v>
      </c>
      <c r="O24" s="189">
        <f t="shared" si="21"/>
        <v>0</v>
      </c>
      <c r="P24" s="188">
        <v>0</v>
      </c>
      <c r="Q24" s="189">
        <f t="shared" si="22"/>
        <v>0</v>
      </c>
      <c r="R24" s="188">
        <f t="shared" si="23"/>
        <v>0</v>
      </c>
    </row>
    <row r="25" spans="1:18" s="97" customFormat="1" ht="15">
      <c r="A25" s="100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>
        <f t="shared" si="23"/>
        <v>0</v>
      </c>
    </row>
    <row r="26" spans="1:18" s="97" customFormat="1" ht="15">
      <c r="A26" s="192" t="s">
        <v>275</v>
      </c>
      <c r="B26" s="98">
        <f>D26+J26</f>
        <v>5</v>
      </c>
      <c r="C26" s="190">
        <f>B26/B$6*100</f>
        <v>0.9000900090009001</v>
      </c>
      <c r="D26" s="98">
        <f>F26+H26</f>
        <v>5</v>
      </c>
      <c r="E26" s="190">
        <f>D26/D$6*100</f>
        <v>2.2925263640531868</v>
      </c>
      <c r="F26" s="98">
        <v>5</v>
      </c>
      <c r="G26" s="190">
        <f>F26/F$6*100</f>
        <v>4.212299915754002</v>
      </c>
      <c r="H26" s="98">
        <v>0</v>
      </c>
      <c r="I26" s="190">
        <f>H26/H$6*100</f>
        <v>0</v>
      </c>
      <c r="J26" s="98">
        <f>L26+N26+P26</f>
        <v>0</v>
      </c>
      <c r="K26" s="190">
        <f>J26/J$6*100</f>
        <v>0</v>
      </c>
      <c r="L26" s="98">
        <v>0</v>
      </c>
      <c r="M26" s="190">
        <f>L26/L$6*100</f>
        <v>0</v>
      </c>
      <c r="N26" s="98">
        <v>0</v>
      </c>
      <c r="O26" s="190">
        <f>N26/N$6*100</f>
        <v>0</v>
      </c>
      <c r="P26" s="98">
        <v>0</v>
      </c>
      <c r="Q26" s="190">
        <f>P26/P$6*100</f>
        <v>0</v>
      </c>
      <c r="R26" s="98">
        <f t="shared" si="23"/>
        <v>0</v>
      </c>
    </row>
    <row r="27" spans="2:18" s="97" customFormat="1" ht="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</row>
    <row r="28" spans="1:18" s="97" customFormat="1" ht="15">
      <c r="A28" s="102" t="s">
        <v>276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2:18" s="97" customFormat="1" ht="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</row>
    <row r="30" spans="2:18" s="97" customFormat="1" ht="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</row>
    <row r="31" spans="2:18" s="97" customFormat="1" ht="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2:18" s="97" customFormat="1" ht="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</row>
    <row r="33" spans="2:18" s="97" customFormat="1" ht="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2:18" s="97" customFormat="1" ht="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2:18" s="97" customFormat="1" ht="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</row>
    <row r="36" spans="2:18" s="97" customFormat="1" ht="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</row>
    <row r="37" spans="2:18" s="97" customFormat="1" ht="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</row>
    <row r="38" spans="2:18" s="97" customFormat="1" ht="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</row>
    <row r="39" spans="2:18" s="97" customFormat="1" ht="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</row>
    <row r="40" spans="2:18" s="97" customFormat="1" ht="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</row>
    <row r="41" spans="2:18" s="97" customFormat="1" ht="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</row>
    <row r="42" spans="2:18" s="97" customFormat="1" ht="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2:18" s="97" customFormat="1" ht="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</row>
    <row r="44" spans="2:18" s="97" customFormat="1" ht="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2:18" s="97" customFormat="1" ht="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2:18" s="97" customFormat="1" ht="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2:18" s="97" customFormat="1" ht="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2:18" s="97" customFormat="1" ht="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2:18" s="97" customFormat="1" ht="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</row>
    <row r="50" spans="2:18" s="97" customFormat="1" ht="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</row>
    <row r="51" spans="2:18" s="97" customFormat="1" ht="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2:18" s="97" customFormat="1" ht="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  <row r="53" spans="2:18" s="97" customFormat="1" ht="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2:18" s="97" customFormat="1" ht="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  <row r="55" spans="2:18" s="97" customFormat="1" ht="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</row>
    <row r="56" spans="2:18" s="97" customFormat="1" ht="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</row>
    <row r="57" spans="2:18" s="97" customFormat="1" ht="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</row>
    <row r="58" spans="2:18" s="97" customFormat="1" ht="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</row>
    <row r="59" spans="2:18" s="97" customFormat="1" ht="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</row>
    <row r="60" spans="2:18" s="97" customFormat="1" ht="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</row>
    <row r="61" spans="2:18" s="97" customFormat="1" ht="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</row>
    <row r="62" spans="2:18" s="97" customFormat="1" ht="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</row>
    <row r="63" spans="2:18" s="97" customFormat="1" ht="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</row>
    <row r="64" spans="2:18" s="97" customFormat="1" ht="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</row>
    <row r="65" spans="2:18" s="97" customFormat="1" ht="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2:18" s="97" customFormat="1" ht="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</row>
    <row r="67" spans="2:18" s="97" customFormat="1" ht="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</row>
    <row r="68" spans="2:18" s="97" customFormat="1" ht="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</row>
    <row r="69" spans="2:18" s="97" customFormat="1" ht="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</row>
    <row r="70" spans="2:18" s="97" customFormat="1" ht="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</row>
    <row r="71" spans="2:18" s="97" customFormat="1" ht="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</row>
    <row r="72" spans="2:18" s="97" customFormat="1" ht="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</row>
    <row r="73" spans="2:18" s="97" customFormat="1" ht="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</row>
    <row r="74" spans="2:18" s="97" customFormat="1" ht="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</row>
    <row r="75" spans="2:18" s="97" customFormat="1" ht="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</row>
    <row r="76" spans="2:18" s="97" customFormat="1" ht="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</row>
    <row r="77" spans="2:18" s="97" customFormat="1" ht="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</row>
    <row r="78" spans="2:18" s="97" customFormat="1" ht="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</row>
    <row r="79" spans="2:18" s="97" customFormat="1" ht="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</row>
    <row r="80" spans="2:18" s="97" customFormat="1" ht="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</row>
    <row r="81" spans="2:18" s="97" customFormat="1" ht="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</row>
    <row r="82" spans="2:18" s="97" customFormat="1" ht="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</row>
    <row r="83" spans="2:18" s="97" customFormat="1" ht="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</row>
    <row r="84" spans="2:18" s="97" customFormat="1" ht="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</row>
    <row r="85" spans="2:18" s="97" customFormat="1" ht="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</row>
    <row r="86" spans="2:18" s="97" customFormat="1" ht="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</row>
    <row r="87" spans="2:18" s="97" customFormat="1" ht="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</row>
    <row r="88" spans="2:18" s="97" customFormat="1" ht="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2:18" s="97" customFormat="1" ht="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2:18" s="97" customFormat="1" ht="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</row>
    <row r="91" spans="2:18" s="97" customFormat="1" ht="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</row>
    <row r="92" spans="2:18" s="97" customFormat="1" ht="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</row>
    <row r="93" spans="2:18" s="97" customFormat="1" ht="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</row>
    <row r="94" spans="2:18" s="97" customFormat="1" ht="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</row>
    <row r="95" spans="2:18" s="97" customFormat="1" ht="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</row>
    <row r="96" spans="2:18" s="97" customFormat="1" ht="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</row>
    <row r="97" spans="2:18" s="97" customFormat="1" ht="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</row>
    <row r="98" spans="2:18" s="97" customFormat="1" ht="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</row>
    <row r="99" spans="2:18" s="97" customFormat="1" ht="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</row>
    <row r="100" spans="2:18" s="97" customFormat="1" ht="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</row>
    <row r="101" spans="2:18" s="97" customFormat="1" ht="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</row>
    <row r="102" spans="2:18" s="97" customFormat="1" ht="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</row>
    <row r="103" spans="2:18" s="97" customFormat="1" ht="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</row>
    <row r="104" spans="2:18" s="97" customFormat="1" ht="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</row>
    <row r="105" spans="2:18" s="97" customFormat="1" ht="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</row>
    <row r="106" spans="2:18" s="97" customFormat="1" ht="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</row>
    <row r="107" spans="2:18" s="97" customFormat="1" ht="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</row>
    <row r="108" spans="2:18" s="97" customFormat="1" ht="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</row>
    <row r="109" spans="2:18" s="97" customFormat="1" ht="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</row>
    <row r="110" spans="2:18" s="97" customFormat="1" ht="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</row>
    <row r="111" spans="2:18" s="97" customFormat="1" ht="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</row>
    <row r="112" spans="2:18" s="97" customFormat="1" ht="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</row>
    <row r="113" spans="2:18" s="97" customFormat="1" ht="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</row>
    <row r="114" spans="2:18" s="97" customFormat="1" ht="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</row>
    <row r="115" spans="2:18" s="97" customFormat="1" ht="1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</row>
    <row r="116" spans="2:18" s="97" customFormat="1" ht="1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</row>
    <row r="117" spans="2:18" s="97" customFormat="1" ht="1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</row>
    <row r="118" spans="2:18" s="97" customFormat="1" ht="1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</row>
    <row r="119" spans="2:18" s="97" customFormat="1" ht="15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</row>
    <row r="120" spans="2:18" s="97" customFormat="1" ht="15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</row>
    <row r="121" spans="2:18" s="97" customFormat="1" ht="1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</row>
    <row r="122" spans="2:18" s="97" customFormat="1" ht="15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</row>
    <row r="123" spans="2:18" s="97" customFormat="1" ht="1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</row>
    <row r="124" spans="2:18" s="97" customFormat="1" ht="1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</row>
    <row r="125" spans="2:18" s="97" customFormat="1" ht="1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</row>
    <row r="126" spans="2:18" s="97" customFormat="1" ht="1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</row>
    <row r="127" spans="2:18" s="97" customFormat="1" ht="1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</row>
    <row r="128" spans="2:18" s="97" customFormat="1" ht="1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</row>
    <row r="129" spans="2:18" s="97" customFormat="1" ht="1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</row>
    <row r="130" spans="2:18" s="97" customFormat="1" ht="1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</row>
    <row r="131" spans="2:18" s="97" customFormat="1" ht="15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</row>
    <row r="132" spans="2:18" s="97" customFormat="1" ht="15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</row>
    <row r="133" spans="2:18" s="97" customFormat="1" ht="15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</row>
    <row r="134" spans="2:18" s="97" customFormat="1" ht="15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</row>
    <row r="135" spans="2:18" s="97" customFormat="1" ht="15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</row>
    <row r="136" spans="2:18" s="97" customFormat="1" ht="15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</row>
    <row r="137" spans="2:18" s="97" customFormat="1" ht="15"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</row>
    <row r="138" spans="2:18" s="97" customFormat="1" ht="15"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</row>
    <row r="139" spans="2:18" s="97" customFormat="1" ht="15"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</row>
    <row r="140" spans="2:18" s="97" customFormat="1" ht="15"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</row>
    <row r="141" spans="2:18" s="97" customFormat="1" ht="15"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</row>
    <row r="142" spans="2:18" s="97" customFormat="1" ht="15"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</row>
    <row r="143" spans="2:18" s="97" customFormat="1" ht="15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2:18" s="97" customFormat="1" ht="15"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</row>
    <row r="145" spans="2:18" s="97" customFormat="1" ht="15"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2:18" s="97" customFormat="1" ht="15"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</row>
    <row r="147" spans="2:18" s="97" customFormat="1" ht="15"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</row>
    <row r="148" spans="2:18" s="97" customFormat="1" ht="15"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2:18" s="97" customFormat="1" ht="15"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</row>
    <row r="150" spans="2:18" s="97" customFormat="1" ht="15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</row>
    <row r="151" spans="2:18" s="97" customFormat="1" ht="15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2:18" s="97" customFormat="1" ht="15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</row>
    <row r="153" spans="2:18" s="97" customFormat="1" ht="15"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</row>
    <row r="154" spans="2:18" s="97" customFormat="1" ht="15"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2:18" s="97" customFormat="1" ht="15"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</row>
    <row r="156" spans="2:18" s="97" customFormat="1" ht="15"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2:18" s="97" customFormat="1" ht="15"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</row>
    <row r="158" spans="2:18" s="97" customFormat="1" ht="15"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2:18" s="97" customFormat="1" ht="15"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2:18" s="97" customFormat="1" ht="15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2:18" s="97" customFormat="1" ht="15"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2:18" s="97" customFormat="1" ht="15"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</row>
    <row r="163" spans="2:18" s="97" customFormat="1" ht="15"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2:18" s="97" customFormat="1" ht="15"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</row>
    <row r="165" spans="2:18" s="97" customFormat="1" ht="15"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2:18" s="97" customFormat="1" ht="15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</row>
    <row r="167" spans="2:18" s="97" customFormat="1" ht="15"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</row>
    <row r="168" spans="2:18" s="97" customFormat="1" ht="15"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2:18" s="97" customFormat="1" ht="15"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</row>
    <row r="170" spans="2:18" s="97" customFormat="1" ht="15"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</row>
    <row r="171" spans="2:18" s="97" customFormat="1" ht="15"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2:18" s="97" customFormat="1" ht="15"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2:18" s="97" customFormat="1" ht="15"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2:18" s="97" customFormat="1" ht="15"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</row>
    <row r="175" spans="2:18" s="97" customFormat="1" ht="15"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2:18" s="97" customFormat="1" ht="15"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2:18" s="97" customFormat="1" ht="15"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</row>
    <row r="178" spans="2:18" s="97" customFormat="1" ht="15"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2:18" s="97" customFormat="1" ht="15"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</row>
    <row r="180" spans="2:18" s="97" customFormat="1" ht="15"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2:18" s="97" customFormat="1" ht="15"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</row>
    <row r="182" spans="2:18" s="97" customFormat="1" ht="15"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</row>
    <row r="183" spans="2:18" s="97" customFormat="1" ht="15"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</row>
    <row r="184" spans="2:18" s="97" customFormat="1" ht="15"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2:18" s="97" customFormat="1" ht="15"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2:18" s="97" customFormat="1" ht="15"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2:18" s="97" customFormat="1" ht="15"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</row>
    <row r="188" spans="2:18" s="97" customFormat="1" ht="15"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</row>
    <row r="189" spans="2:18" s="97" customFormat="1" ht="15"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</row>
    <row r="190" spans="2:18" s="97" customFormat="1" ht="15"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2:18" s="97" customFormat="1" ht="15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2:18" s="97" customFormat="1" ht="15"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</row>
    <row r="193" spans="2:18" s="97" customFormat="1" ht="15"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</row>
    <row r="194" spans="2:18" s="97" customFormat="1" ht="15"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2:18" s="97" customFormat="1" ht="15"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2:18" s="97" customFormat="1" ht="15"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</row>
    <row r="197" spans="2:18" s="97" customFormat="1" ht="15"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</row>
    <row r="198" spans="2:18" s="97" customFormat="1" ht="15"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</row>
    <row r="199" spans="2:18" s="97" customFormat="1" ht="15"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2:18" s="97" customFormat="1" ht="15"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2:18" s="97" customFormat="1" ht="15"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2:18" s="97" customFormat="1" ht="15"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2:18" s="97" customFormat="1" ht="15"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2:18" s="97" customFormat="1" ht="15"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2:18" s="97" customFormat="1" ht="15"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2:18" s="97" customFormat="1" ht="15"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2:18" s="97" customFormat="1" ht="15"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2:18" s="97" customFormat="1" ht="15"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</row>
    <row r="209" spans="2:18" s="97" customFormat="1" ht="15"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</row>
    <row r="210" spans="2:18" s="97" customFormat="1" ht="15"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</row>
    <row r="211" spans="2:18" s="97" customFormat="1" ht="15"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</row>
    <row r="212" spans="2:18" s="97" customFormat="1" ht="15"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</row>
    <row r="213" spans="2:18" s="97" customFormat="1" ht="15"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</row>
    <row r="214" spans="2:18" s="97" customFormat="1" ht="15"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</row>
    <row r="215" spans="2:18" s="97" customFormat="1" ht="15"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</row>
    <row r="216" spans="2:18" s="97" customFormat="1" ht="15"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</row>
    <row r="217" spans="2:18" s="97" customFormat="1" ht="15"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</row>
    <row r="218" spans="2:18" s="97" customFormat="1" ht="15"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</row>
    <row r="219" spans="2:18" s="97" customFormat="1" ht="15"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</row>
    <row r="220" spans="2:18" s="97" customFormat="1" ht="15"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</row>
    <row r="221" spans="2:18" s="97" customFormat="1" ht="15"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</row>
    <row r="222" spans="2:18" s="97" customFormat="1" ht="15"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</row>
    <row r="223" spans="2:18" s="97" customFormat="1" ht="15"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</row>
    <row r="224" spans="2:18" s="97" customFormat="1" ht="15"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</row>
    <row r="225" spans="2:18" s="97" customFormat="1" ht="15"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</row>
    <row r="226" spans="2:18" s="97" customFormat="1" ht="15"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</row>
    <row r="227" spans="2:18" s="97" customFormat="1" ht="15"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</row>
    <row r="228" spans="2:18" s="97" customFormat="1" ht="15"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</row>
    <row r="229" spans="2:18" s="97" customFormat="1" ht="15"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</row>
    <row r="230" spans="2:18" s="97" customFormat="1" ht="15"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</row>
    <row r="231" spans="2:18" s="97" customFormat="1" ht="15"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</row>
    <row r="232" spans="2:18" s="97" customFormat="1" ht="15"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</row>
    <row r="233" spans="2:18" s="97" customFormat="1" ht="15"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</row>
    <row r="234" spans="2:18" s="97" customFormat="1" ht="15"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</row>
    <row r="235" spans="2:18" s="97" customFormat="1" ht="15"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</row>
    <row r="236" spans="2:18" s="97" customFormat="1" ht="15"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</row>
    <row r="237" spans="2:18" s="97" customFormat="1" ht="15"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</row>
    <row r="238" spans="2:18" s="97" customFormat="1" ht="15"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</row>
    <row r="239" spans="2:18" s="97" customFormat="1" ht="15"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</row>
    <row r="240" spans="2:18" s="97" customFormat="1" ht="15"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</row>
    <row r="241" spans="2:18" s="97" customFormat="1" ht="15"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</row>
    <row r="242" spans="2:18" s="97" customFormat="1" ht="15"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</row>
    <row r="243" spans="2:18" s="97" customFormat="1" ht="15"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</row>
    <row r="244" spans="2:18" s="97" customFormat="1" ht="15"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</row>
    <row r="245" spans="2:18" s="97" customFormat="1" ht="15"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</row>
    <row r="246" spans="2:18" s="97" customFormat="1" ht="15"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</row>
    <row r="247" spans="2:18" s="97" customFormat="1" ht="15"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</row>
    <row r="248" spans="2:18" s="97" customFormat="1" ht="15"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</row>
    <row r="249" spans="2:18" s="97" customFormat="1" ht="15"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</row>
    <row r="250" spans="2:18" s="97" customFormat="1" ht="15"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</row>
    <row r="251" spans="2:18" s="97" customFormat="1" ht="15"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</row>
    <row r="252" spans="2:18" s="97" customFormat="1" ht="15"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</row>
    <row r="253" spans="2:18" s="97" customFormat="1" ht="15"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</row>
    <row r="254" spans="2:18" s="97" customFormat="1" ht="15"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</row>
    <row r="255" spans="2:18" s="97" customFormat="1" ht="15"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</row>
    <row r="256" spans="2:18" s="97" customFormat="1" ht="15"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</row>
    <row r="257" spans="2:18" s="97" customFormat="1" ht="15"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</row>
    <row r="258" spans="2:18" s="97" customFormat="1" ht="15"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</row>
    <row r="259" spans="2:18" s="97" customFormat="1" ht="15"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</row>
    <row r="260" spans="2:18" s="97" customFormat="1" ht="15"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</row>
    <row r="261" spans="2:18" s="97" customFormat="1" ht="15"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</row>
    <row r="262" spans="2:18" s="97" customFormat="1" ht="15"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</row>
    <row r="263" spans="2:18" s="97" customFormat="1" ht="15"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</row>
    <row r="264" spans="2:18" s="97" customFormat="1" ht="15"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</row>
    <row r="265" spans="2:18" s="97" customFormat="1" ht="15"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</row>
    <row r="266" spans="2:18" s="97" customFormat="1" ht="15"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</row>
    <row r="267" spans="2:18" s="97" customFormat="1" ht="15"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</row>
    <row r="268" spans="2:18" s="97" customFormat="1" ht="15"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</row>
    <row r="269" spans="2:18" s="97" customFormat="1" ht="15"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</row>
    <row r="270" spans="2:18" s="97" customFormat="1" ht="15"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</row>
    <row r="271" spans="2:18" s="97" customFormat="1" ht="15"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</row>
    <row r="272" spans="2:18" s="97" customFormat="1" ht="15"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</row>
    <row r="273" spans="2:18" s="97" customFormat="1" ht="15"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</row>
    <row r="274" spans="2:18" s="97" customFormat="1" ht="15"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</row>
    <row r="275" spans="2:18" s="97" customFormat="1" ht="15"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</row>
    <row r="276" spans="2:18" s="97" customFormat="1" ht="15"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</row>
    <row r="277" spans="2:18" s="97" customFormat="1" ht="15"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</row>
    <row r="278" spans="2:18" s="97" customFormat="1" ht="15"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</row>
    <row r="279" spans="2:18" s="97" customFormat="1" ht="15"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</row>
    <row r="280" spans="2:18" s="97" customFormat="1" ht="15"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</row>
    <row r="281" spans="2:18" s="97" customFormat="1" ht="15"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</row>
    <row r="282" spans="2:18" s="97" customFormat="1" ht="15"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</row>
    <row r="283" spans="2:18" s="97" customFormat="1" ht="15"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</row>
    <row r="284" spans="2:18" s="97" customFormat="1" ht="15"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</row>
    <row r="285" spans="2:18" s="97" customFormat="1" ht="15"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</row>
    <row r="286" spans="2:18" s="97" customFormat="1" ht="15"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</row>
    <row r="287" spans="2:18" s="97" customFormat="1" ht="15"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</row>
    <row r="288" spans="2:18" s="97" customFormat="1" ht="15"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</row>
    <row r="289" spans="2:18" s="97" customFormat="1" ht="15"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</row>
    <row r="290" spans="2:18" s="97" customFormat="1" ht="15"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</row>
    <row r="291" spans="2:18" s="97" customFormat="1" ht="15"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</row>
    <row r="292" spans="2:18" s="97" customFormat="1" ht="15"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</row>
    <row r="293" spans="2:18" s="97" customFormat="1" ht="15"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</row>
    <row r="294" spans="2:18" s="97" customFormat="1" ht="15"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</row>
    <row r="295" spans="2:18" s="97" customFormat="1" ht="15"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</row>
    <row r="296" spans="2:18" s="97" customFormat="1" ht="15"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</row>
    <row r="297" spans="2:18" s="97" customFormat="1" ht="15"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</row>
    <row r="298" spans="2:18" s="97" customFormat="1" ht="15"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</row>
    <row r="299" spans="2:18" s="97" customFormat="1" ht="15"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</row>
    <row r="300" spans="2:18" s="97" customFormat="1" ht="15"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</row>
    <row r="301" spans="2:18" s="97" customFormat="1" ht="15"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</row>
    <row r="302" spans="2:18" s="97" customFormat="1" ht="15"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</row>
    <row r="303" spans="2:18" s="97" customFormat="1" ht="15"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</row>
    <row r="304" spans="2:18" s="97" customFormat="1" ht="15"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</row>
    <row r="305" spans="2:18" s="97" customFormat="1" ht="15"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</row>
    <row r="306" spans="2:18" s="97" customFormat="1" ht="15"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</row>
    <row r="307" spans="2:18" s="97" customFormat="1" ht="15"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</row>
    <row r="308" spans="2:18" s="97" customFormat="1" ht="15"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</row>
    <row r="309" spans="2:18" s="97" customFormat="1" ht="15"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</row>
    <row r="310" spans="2:18" s="97" customFormat="1" ht="15"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</row>
    <row r="311" spans="2:18" s="97" customFormat="1" ht="15"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</row>
    <row r="312" spans="2:18" s="97" customFormat="1" ht="15"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</row>
    <row r="313" spans="2:18" s="97" customFormat="1" ht="15"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</row>
    <row r="314" spans="2:18" s="97" customFormat="1" ht="15"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</row>
    <row r="315" spans="2:18" s="97" customFormat="1" ht="15"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</row>
    <row r="316" spans="2:18" s="97" customFormat="1" ht="15"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</row>
    <row r="317" spans="2:18" s="97" customFormat="1" ht="15"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</row>
    <row r="318" spans="2:18" s="97" customFormat="1" ht="15"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</row>
    <row r="319" spans="2:18" s="97" customFormat="1" ht="15"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</row>
    <row r="320" spans="2:18" s="97" customFormat="1" ht="15"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</row>
    <row r="321" spans="2:18" s="97" customFormat="1" ht="15"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</row>
    <row r="322" spans="2:18" s="97" customFormat="1" ht="15"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</row>
    <row r="323" spans="2:18" s="97" customFormat="1" ht="15"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</row>
    <row r="324" spans="2:18" s="97" customFormat="1" ht="15"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</row>
    <row r="325" spans="2:18" s="97" customFormat="1" ht="15"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</row>
    <row r="326" spans="2:18" s="97" customFormat="1" ht="15"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</row>
    <row r="327" spans="2:18" s="97" customFormat="1" ht="15"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</row>
    <row r="328" spans="2:18" s="97" customFormat="1" ht="15"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</row>
    <row r="329" spans="2:18" s="97" customFormat="1" ht="15"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</row>
    <row r="330" spans="2:18" s="97" customFormat="1" ht="15"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</row>
    <row r="331" spans="2:18" s="97" customFormat="1" ht="15"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</row>
    <row r="332" spans="2:18" s="97" customFormat="1" ht="15"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</row>
    <row r="333" spans="2:18" s="97" customFormat="1" ht="15"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</row>
    <row r="334" spans="2:18" s="97" customFormat="1" ht="15"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</row>
    <row r="335" spans="2:18" s="97" customFormat="1" ht="15"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</row>
    <row r="336" spans="2:18" s="97" customFormat="1" ht="15"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</row>
    <row r="337" spans="2:18" s="97" customFormat="1" ht="15"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</row>
    <row r="338" spans="2:18" s="97" customFormat="1" ht="15"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</row>
    <row r="339" spans="2:18" s="97" customFormat="1" ht="15"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</row>
    <row r="340" spans="2:18" s="97" customFormat="1" ht="15"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</row>
    <row r="341" spans="2:18" s="97" customFormat="1" ht="15"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</row>
    <row r="342" spans="2:18" s="97" customFormat="1" ht="15"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</row>
    <row r="343" spans="2:18" s="97" customFormat="1" ht="15"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</row>
    <row r="344" spans="2:18" s="97" customFormat="1" ht="15"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</row>
    <row r="345" spans="2:18" s="97" customFormat="1" ht="15"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</row>
    <row r="346" spans="2:18" s="97" customFormat="1" ht="15"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</row>
    <row r="347" spans="2:18" s="97" customFormat="1" ht="15"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</row>
    <row r="348" spans="2:18" s="97" customFormat="1" ht="15"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</row>
    <row r="349" spans="2:18" s="97" customFormat="1" ht="15"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</row>
    <row r="350" spans="2:18" s="97" customFormat="1" ht="15"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</row>
    <row r="351" spans="2:18" s="97" customFormat="1" ht="15"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</row>
    <row r="352" spans="2:18" s="97" customFormat="1" ht="15"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</row>
    <row r="353" spans="2:18" s="97" customFormat="1" ht="15"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</row>
    <row r="354" spans="2:18" s="97" customFormat="1" ht="15"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</row>
    <row r="355" spans="2:18" s="97" customFormat="1" ht="15"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</row>
    <row r="356" spans="2:18" s="97" customFormat="1" ht="15"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</row>
    <row r="357" spans="2:18" s="97" customFormat="1" ht="15"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</row>
    <row r="358" spans="2:18" s="97" customFormat="1" ht="15"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</row>
    <row r="359" spans="2:18" s="97" customFormat="1" ht="15"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</row>
    <row r="360" spans="2:18" s="97" customFormat="1" ht="15"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</row>
    <row r="361" spans="2:18" s="97" customFormat="1" ht="15"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</row>
    <row r="362" spans="2:18" s="97" customFormat="1" ht="15"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</row>
    <row r="363" spans="2:18" s="97" customFormat="1" ht="15"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</row>
    <row r="364" spans="2:18" s="97" customFormat="1" ht="15"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</row>
    <row r="365" spans="2:18" s="97" customFormat="1" ht="15"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</row>
    <row r="366" spans="2:18" s="97" customFormat="1" ht="15"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</row>
    <row r="367" spans="2:18" s="97" customFormat="1" ht="15"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</row>
    <row r="368" spans="2:18" s="97" customFormat="1" ht="15"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</row>
    <row r="369" spans="2:18" s="97" customFormat="1" ht="15"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</row>
    <row r="370" spans="2:18" s="97" customFormat="1" ht="15"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</row>
    <row r="371" spans="2:18" s="97" customFormat="1" ht="15"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</row>
    <row r="372" spans="2:18" s="97" customFormat="1" ht="15"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</row>
    <row r="373" spans="2:18" s="97" customFormat="1" ht="15"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</row>
    <row r="374" spans="2:18" s="97" customFormat="1" ht="15"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</row>
    <row r="375" spans="2:18" s="97" customFormat="1" ht="15"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</row>
    <row r="376" spans="2:18" s="97" customFormat="1" ht="15"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</row>
    <row r="377" spans="2:18" s="97" customFormat="1" ht="15"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</row>
    <row r="378" spans="2:18" s="97" customFormat="1" ht="15"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</row>
    <row r="379" spans="2:18" s="97" customFormat="1" ht="15"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</row>
    <row r="380" spans="2:18" s="97" customFormat="1" ht="15"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</row>
    <row r="381" spans="2:18" s="97" customFormat="1" ht="15"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</row>
    <row r="382" spans="2:18" s="97" customFormat="1" ht="15"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</row>
    <row r="383" spans="2:18" s="97" customFormat="1" ht="15"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</row>
    <row r="384" spans="2:18" s="97" customFormat="1" ht="15"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</row>
    <row r="385" spans="2:18" s="97" customFormat="1" ht="15"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</row>
    <row r="386" spans="2:18" s="97" customFormat="1" ht="15"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</row>
    <row r="387" spans="2:18" s="97" customFormat="1" ht="15"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</row>
    <row r="388" spans="2:18" s="97" customFormat="1" ht="15"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</row>
    <row r="389" spans="2:18" s="97" customFormat="1" ht="15"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</row>
    <row r="390" spans="2:18" s="97" customFormat="1" ht="15"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</row>
    <row r="391" spans="2:18" s="97" customFormat="1" ht="15"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</row>
    <row r="392" spans="2:18" s="97" customFormat="1" ht="15"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</row>
    <row r="393" spans="2:18" s="97" customFormat="1" ht="15"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</row>
    <row r="394" spans="2:18" s="97" customFormat="1" ht="15"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</row>
    <row r="395" spans="2:18" s="97" customFormat="1" ht="15"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</row>
    <row r="396" spans="2:18" s="97" customFormat="1" ht="15"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</row>
    <row r="397" spans="2:18" s="97" customFormat="1" ht="15"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</row>
    <row r="398" spans="2:18" s="97" customFormat="1" ht="15"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</row>
    <row r="399" spans="2:18" s="97" customFormat="1" ht="15"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</row>
    <row r="400" spans="2:18" s="97" customFormat="1" ht="15"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</row>
    <row r="401" spans="2:18" s="97" customFormat="1" ht="15"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</row>
    <row r="402" spans="2:18" s="97" customFormat="1" ht="15"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</row>
    <row r="403" spans="2:18" s="97" customFormat="1" ht="15"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</row>
    <row r="404" spans="2:18" s="97" customFormat="1" ht="15"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</row>
    <row r="405" spans="2:18" s="97" customFormat="1" ht="15"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</row>
    <row r="406" spans="2:18" s="97" customFormat="1" ht="15"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</row>
    <row r="407" spans="2:18" s="97" customFormat="1" ht="15"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</row>
    <row r="408" spans="2:18" s="97" customFormat="1" ht="15"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</row>
    <row r="409" spans="2:18" s="97" customFormat="1" ht="15"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</row>
    <row r="410" spans="2:18" s="97" customFormat="1" ht="15"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</row>
    <row r="411" spans="2:18" s="97" customFormat="1" ht="15"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</row>
    <row r="412" spans="2:18" s="97" customFormat="1" ht="15"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</row>
    <row r="413" spans="2:18" s="97" customFormat="1" ht="15"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</row>
    <row r="414" spans="2:18" s="97" customFormat="1" ht="15"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</row>
    <row r="415" spans="2:18" s="97" customFormat="1" ht="15"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</row>
    <row r="416" spans="2:18" s="97" customFormat="1" ht="15"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</row>
    <row r="417" spans="2:18" s="97" customFormat="1" ht="15"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</row>
    <row r="418" spans="2:18" s="97" customFormat="1" ht="15"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</row>
    <row r="419" spans="2:18" s="97" customFormat="1" ht="15"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</row>
    <row r="420" spans="2:18" s="97" customFormat="1" ht="15"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</row>
    <row r="421" spans="2:18" s="97" customFormat="1" ht="15"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</row>
    <row r="422" spans="2:18" s="97" customFormat="1" ht="15"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</row>
    <row r="423" spans="2:18" s="97" customFormat="1" ht="15"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</row>
    <row r="424" spans="2:18" s="97" customFormat="1" ht="15"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</row>
    <row r="425" spans="2:18" s="97" customFormat="1" ht="15"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</row>
    <row r="426" spans="2:18" s="97" customFormat="1" ht="15"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</row>
    <row r="427" spans="2:18" s="97" customFormat="1" ht="15"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</row>
    <row r="428" spans="2:18" s="97" customFormat="1" ht="15"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</row>
    <row r="429" spans="2:18" s="97" customFormat="1" ht="15"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</row>
    <row r="430" spans="2:18" s="97" customFormat="1" ht="15"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</row>
    <row r="431" spans="2:18" s="97" customFormat="1" ht="15"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</row>
    <row r="432" spans="2:18" s="97" customFormat="1" ht="15"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</row>
    <row r="433" spans="2:18" s="97" customFormat="1" ht="15"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</row>
    <row r="434" spans="2:18" s="97" customFormat="1" ht="15"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</row>
    <row r="435" spans="2:18" s="97" customFormat="1" ht="15"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</row>
    <row r="436" spans="2:18" s="97" customFormat="1" ht="15"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</row>
    <row r="437" spans="2:18" s="97" customFormat="1" ht="15"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</row>
    <row r="438" spans="2:18" s="97" customFormat="1" ht="15"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</row>
    <row r="439" spans="2:18" s="97" customFormat="1" ht="15"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</row>
    <row r="440" spans="2:18" s="97" customFormat="1" ht="15"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</row>
    <row r="441" spans="2:18" s="97" customFormat="1" ht="15"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</row>
    <row r="442" spans="2:18" s="97" customFormat="1" ht="15"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</row>
    <row r="443" spans="2:18" s="97" customFormat="1" ht="15"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</row>
    <row r="444" spans="2:18" s="97" customFormat="1" ht="15"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</row>
    <row r="445" spans="2:18" s="97" customFormat="1" ht="15"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</row>
    <row r="446" spans="2:18" s="97" customFormat="1" ht="15"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</row>
    <row r="447" spans="2:18" s="97" customFormat="1" ht="15"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</row>
    <row r="448" spans="2:18" s="97" customFormat="1" ht="15"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</row>
    <row r="449" spans="2:18" s="97" customFormat="1" ht="15"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</row>
    <row r="450" spans="2:18" s="97" customFormat="1" ht="15"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</row>
    <row r="451" spans="2:18" s="97" customFormat="1" ht="15"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</row>
    <row r="452" spans="2:18" s="97" customFormat="1" ht="15"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</row>
    <row r="453" spans="2:18" s="97" customFormat="1" ht="15"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</row>
    <row r="454" spans="2:18" s="97" customFormat="1" ht="15"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</row>
    <row r="455" spans="2:18" s="97" customFormat="1" ht="15"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</row>
    <row r="456" spans="2:18" s="97" customFormat="1" ht="15"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</row>
    <row r="457" spans="2:18" s="97" customFormat="1" ht="15"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</row>
    <row r="458" spans="2:18" s="97" customFormat="1" ht="15"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</row>
    <row r="459" spans="2:18" s="97" customFormat="1" ht="15"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</row>
    <row r="460" spans="2:18" s="97" customFormat="1" ht="15"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</row>
    <row r="461" spans="2:18" s="97" customFormat="1" ht="15"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</row>
    <row r="462" spans="2:18" s="97" customFormat="1" ht="15"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</row>
    <row r="463" spans="2:18" s="97" customFormat="1" ht="15"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</row>
    <row r="464" spans="2:18" s="97" customFormat="1" ht="15"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</row>
    <row r="465" spans="2:18" s="97" customFormat="1" ht="15"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</row>
    <row r="466" spans="2:18" s="97" customFormat="1" ht="15"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</row>
    <row r="467" spans="2:18" s="97" customFormat="1" ht="15"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</row>
    <row r="468" spans="2:18" s="97" customFormat="1" ht="15"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</row>
    <row r="469" spans="2:18" s="97" customFormat="1" ht="15"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</row>
    <row r="470" spans="2:18" s="97" customFormat="1" ht="15"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</row>
    <row r="471" spans="2:18" s="97" customFormat="1" ht="15"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</row>
    <row r="472" spans="2:18" s="97" customFormat="1" ht="15"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</row>
    <row r="473" spans="2:18" s="97" customFormat="1" ht="15"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</row>
    <row r="474" spans="2:18" s="97" customFormat="1" ht="15"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</row>
    <row r="475" spans="2:18" s="97" customFormat="1" ht="15"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</row>
    <row r="476" spans="2:18" s="97" customFormat="1" ht="15"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</row>
    <row r="477" spans="2:18" s="97" customFormat="1" ht="15"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</row>
    <row r="478" spans="2:18" s="97" customFormat="1" ht="15"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</row>
    <row r="479" spans="2:18" s="97" customFormat="1" ht="15"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</row>
    <row r="480" spans="2:18" s="97" customFormat="1" ht="15"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</row>
    <row r="481" spans="2:18" s="97" customFormat="1" ht="15"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</row>
    <row r="482" spans="2:18" s="97" customFormat="1" ht="15"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</row>
    <row r="483" spans="2:18" s="97" customFormat="1" ht="15"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</row>
    <row r="484" spans="2:18" s="97" customFormat="1" ht="15"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</row>
    <row r="485" spans="2:18" s="97" customFormat="1" ht="15"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</row>
    <row r="486" spans="2:18" s="97" customFormat="1" ht="15"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</row>
    <row r="487" spans="2:18" s="97" customFormat="1" ht="15"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</row>
    <row r="488" spans="2:18" s="97" customFormat="1" ht="15"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</row>
    <row r="489" spans="2:18" s="97" customFormat="1" ht="15"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</row>
    <row r="490" spans="2:18" s="97" customFormat="1" ht="15"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</row>
    <row r="491" spans="2:18" s="97" customFormat="1" ht="15"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</row>
    <row r="492" spans="2:18" s="97" customFormat="1" ht="15"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</row>
    <row r="493" spans="2:18" s="97" customFormat="1" ht="15"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</row>
    <row r="494" spans="2:18" s="97" customFormat="1" ht="15"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</row>
    <row r="495" spans="2:18" s="97" customFormat="1" ht="15"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</row>
    <row r="496" spans="2:18" s="97" customFormat="1" ht="15"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</row>
    <row r="497" spans="2:18" s="97" customFormat="1" ht="15"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</row>
    <row r="498" spans="2:18" s="97" customFormat="1" ht="15"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</row>
    <row r="499" spans="2:18" s="97" customFormat="1" ht="15"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</row>
    <row r="500" spans="2:18" s="97" customFormat="1" ht="15"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</row>
    <row r="501" spans="2:18" s="97" customFormat="1" ht="15"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</row>
    <row r="502" spans="2:18" s="97" customFormat="1" ht="15"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</row>
    <row r="503" spans="2:18" s="97" customFormat="1" ht="15"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</row>
    <row r="504" spans="2:18" s="97" customFormat="1" ht="15"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</row>
    <row r="505" spans="2:18" s="97" customFormat="1" ht="15"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</row>
    <row r="506" spans="2:18" s="97" customFormat="1" ht="15"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</row>
    <row r="507" spans="2:18" s="97" customFormat="1" ht="15"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</row>
    <row r="508" spans="2:18" s="97" customFormat="1" ht="15"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</row>
    <row r="509" spans="2:18" s="97" customFormat="1" ht="15"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</row>
    <row r="510" spans="2:18" s="97" customFormat="1" ht="15"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</row>
    <row r="511" spans="2:18" s="97" customFormat="1" ht="15"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</row>
    <row r="512" spans="2:18" s="97" customFormat="1" ht="15"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</row>
    <row r="513" spans="2:18" s="97" customFormat="1" ht="15"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</row>
    <row r="514" spans="2:18" s="97" customFormat="1" ht="15"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</row>
    <row r="515" spans="2:18" s="97" customFormat="1" ht="15"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</row>
    <row r="516" spans="2:18" s="97" customFormat="1" ht="15"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</row>
    <row r="517" spans="2:18" s="97" customFormat="1" ht="15"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</row>
    <row r="518" spans="2:18" s="97" customFormat="1" ht="15"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</row>
    <row r="519" spans="2:18" s="97" customFormat="1" ht="15"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</row>
    <row r="520" spans="2:18" s="97" customFormat="1" ht="15"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</row>
    <row r="521" spans="2:18" s="97" customFormat="1" ht="15"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</row>
    <row r="522" spans="2:18" s="97" customFormat="1" ht="15"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</row>
    <row r="523" spans="2:18" s="97" customFormat="1" ht="15"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</row>
    <row r="524" spans="2:18" s="97" customFormat="1" ht="15"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</row>
    <row r="525" spans="2:18" s="97" customFormat="1" ht="15"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</row>
    <row r="526" spans="2:18" s="97" customFormat="1" ht="15"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</row>
    <row r="527" spans="2:18" s="97" customFormat="1" ht="15"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</row>
    <row r="528" spans="2:18" s="97" customFormat="1" ht="15"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</row>
    <row r="529" spans="2:18" s="97" customFormat="1" ht="15"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</row>
    <row r="530" spans="2:18" s="97" customFormat="1" ht="15"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</row>
    <row r="531" spans="2:18" s="97" customFormat="1" ht="15"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</row>
    <row r="532" spans="2:18" s="97" customFormat="1" ht="15"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</row>
    <row r="533" spans="2:18" s="97" customFormat="1" ht="15"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</row>
    <row r="534" spans="2:18" s="97" customFormat="1" ht="15"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</row>
    <row r="535" spans="2:18" s="97" customFormat="1" ht="15"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</row>
    <row r="536" spans="2:18" s="97" customFormat="1" ht="15"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</row>
    <row r="537" spans="2:18" s="97" customFormat="1" ht="15"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</row>
    <row r="538" spans="2:18" s="97" customFormat="1" ht="15"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</row>
    <row r="539" spans="2:18" s="97" customFormat="1" ht="15"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</row>
    <row r="540" spans="2:18" s="97" customFormat="1" ht="15"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</row>
    <row r="541" spans="2:18" s="97" customFormat="1" ht="15"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</row>
    <row r="542" spans="2:18" s="97" customFormat="1" ht="15"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</row>
    <row r="543" spans="2:18" s="97" customFormat="1" ht="15"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</row>
    <row r="544" spans="2:18" s="97" customFormat="1" ht="15"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</row>
    <row r="545" spans="2:18" s="97" customFormat="1" ht="15"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</row>
    <row r="546" spans="2:18" s="97" customFormat="1" ht="15"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</row>
    <row r="547" spans="2:18" s="97" customFormat="1" ht="15"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</row>
    <row r="548" spans="2:18" s="97" customFormat="1" ht="15"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</row>
    <row r="549" spans="2:18" s="97" customFormat="1" ht="15"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</row>
    <row r="550" spans="2:18" s="97" customFormat="1" ht="15"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</row>
    <row r="551" spans="2:18" s="97" customFormat="1" ht="15"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</row>
    <row r="552" spans="2:18" s="97" customFormat="1" ht="15"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</row>
    <row r="553" spans="2:18" s="97" customFormat="1" ht="15"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</row>
    <row r="554" spans="2:18" s="97" customFormat="1" ht="15"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</row>
    <row r="555" spans="2:18" s="97" customFormat="1" ht="15"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</row>
    <row r="556" spans="2:18" s="97" customFormat="1" ht="15"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</row>
    <row r="557" spans="2:18" s="97" customFormat="1" ht="15"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</row>
    <row r="558" spans="2:18" s="97" customFormat="1" ht="15"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</row>
    <row r="559" spans="2:18" s="97" customFormat="1" ht="15"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</row>
    <row r="560" spans="2:18" s="97" customFormat="1" ht="15"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</row>
    <row r="561" spans="2:18" s="97" customFormat="1" ht="15"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</row>
    <row r="562" spans="2:18" s="97" customFormat="1" ht="15"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</row>
    <row r="563" spans="2:18" s="97" customFormat="1" ht="15"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</row>
    <row r="564" spans="2:18" s="97" customFormat="1" ht="15"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</row>
    <row r="565" spans="2:18" s="97" customFormat="1" ht="15"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</row>
    <row r="566" spans="2:18" s="97" customFormat="1" ht="15"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</row>
    <row r="567" spans="2:18" s="97" customFormat="1" ht="15"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</row>
    <row r="568" spans="2:18" s="97" customFormat="1" ht="15"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</row>
    <row r="569" spans="2:18" s="97" customFormat="1" ht="15"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</row>
    <row r="570" spans="2:18" s="97" customFormat="1" ht="15"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</row>
    <row r="571" spans="2:18" s="97" customFormat="1" ht="15"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</row>
    <row r="572" spans="2:18" s="97" customFormat="1" ht="15"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</row>
    <row r="573" spans="2:18" s="97" customFormat="1" ht="15"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</row>
    <row r="574" spans="2:18" s="97" customFormat="1" ht="15"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</row>
    <row r="575" spans="2:18" s="97" customFormat="1" ht="15"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</row>
    <row r="576" spans="2:18" s="97" customFormat="1" ht="15"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</row>
    <row r="577" spans="2:18" s="97" customFormat="1" ht="15"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</row>
    <row r="578" spans="2:18" s="97" customFormat="1" ht="15"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</row>
    <row r="579" spans="2:18" s="97" customFormat="1" ht="15"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</row>
    <row r="580" spans="2:18" s="97" customFormat="1" ht="15"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</row>
    <row r="581" spans="2:18" s="97" customFormat="1" ht="15"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</row>
    <row r="582" spans="2:18" s="97" customFormat="1" ht="15"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</row>
    <row r="583" spans="2:18" s="97" customFormat="1" ht="15"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</row>
    <row r="584" spans="2:18" s="97" customFormat="1" ht="15"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</row>
    <row r="585" spans="2:18" s="97" customFormat="1" ht="15"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</row>
    <row r="586" spans="2:18" s="97" customFormat="1" ht="15"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</row>
    <row r="587" spans="2:18" s="97" customFormat="1" ht="15"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</row>
    <row r="588" spans="2:18" s="97" customFormat="1" ht="15"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</row>
    <row r="589" spans="2:18" s="97" customFormat="1" ht="15"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</row>
    <row r="590" spans="2:18" s="97" customFormat="1" ht="15"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</row>
    <row r="591" spans="2:18" s="97" customFormat="1" ht="15"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</row>
    <row r="592" spans="2:18" s="97" customFormat="1" ht="15"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</row>
    <row r="593" spans="2:18" s="97" customFormat="1" ht="15"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</row>
    <row r="594" spans="2:18" s="97" customFormat="1" ht="15"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</row>
    <row r="595" spans="2:18" s="97" customFormat="1" ht="15"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</row>
    <row r="596" spans="2:18" s="97" customFormat="1" ht="15"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</row>
    <row r="597" spans="2:18" s="97" customFormat="1" ht="15"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</row>
    <row r="598" spans="2:18" s="97" customFormat="1" ht="15"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</row>
    <row r="599" spans="2:18" s="97" customFormat="1" ht="15"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</row>
    <row r="600" spans="2:18" s="97" customFormat="1" ht="15"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</row>
    <row r="601" spans="2:18" s="97" customFormat="1" ht="15"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</row>
    <row r="602" spans="2:18" s="97" customFormat="1" ht="15"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</row>
    <row r="603" spans="2:18" s="97" customFormat="1" ht="15"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</row>
    <row r="604" spans="2:18" s="97" customFormat="1" ht="15"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</row>
    <row r="605" spans="2:18" s="97" customFormat="1" ht="15"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</row>
    <row r="606" spans="2:18" s="97" customFormat="1" ht="15"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</row>
    <row r="607" spans="2:18" s="97" customFormat="1" ht="15"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</row>
    <row r="608" spans="2:18" s="97" customFormat="1" ht="15"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</row>
    <row r="609" spans="2:18" s="97" customFormat="1" ht="15"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</row>
    <row r="610" spans="2:18" s="97" customFormat="1" ht="15"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</row>
    <row r="611" spans="2:18" s="97" customFormat="1" ht="15"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</row>
    <row r="612" spans="2:18" s="97" customFormat="1" ht="15"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</row>
    <row r="613" spans="2:18" s="97" customFormat="1" ht="15"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</row>
    <row r="614" spans="2:18" s="97" customFormat="1" ht="15"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</row>
    <row r="615" spans="2:18" s="97" customFormat="1" ht="15"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</row>
    <row r="616" spans="2:18" s="97" customFormat="1" ht="15"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</row>
    <row r="617" spans="2:18" s="97" customFormat="1" ht="15"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</row>
    <row r="618" spans="2:18" s="97" customFormat="1" ht="15"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</row>
    <row r="619" spans="2:18" s="97" customFormat="1" ht="15"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</row>
    <row r="620" spans="2:18" s="97" customFormat="1" ht="15"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</row>
    <row r="621" spans="2:18" s="97" customFormat="1" ht="15"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</row>
    <row r="622" spans="2:18" s="97" customFormat="1" ht="15"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</row>
    <row r="623" spans="2:18" s="97" customFormat="1" ht="15"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</row>
    <row r="624" spans="2:18" s="97" customFormat="1" ht="15"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</row>
    <row r="625" spans="2:18" s="97" customFormat="1" ht="15"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</row>
    <row r="626" spans="2:18" s="97" customFormat="1" ht="15"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</row>
    <row r="627" spans="2:18" s="97" customFormat="1" ht="15"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</row>
    <row r="628" spans="2:18" s="97" customFormat="1" ht="15"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</row>
    <row r="629" spans="2:18" s="97" customFormat="1" ht="15"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</row>
    <row r="630" spans="2:18" s="97" customFormat="1" ht="15"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</row>
    <row r="631" spans="2:18" s="97" customFormat="1" ht="15"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</row>
    <row r="632" spans="2:18" s="97" customFormat="1" ht="15"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</row>
    <row r="633" spans="2:18" s="97" customFormat="1" ht="15"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</row>
    <row r="634" spans="2:18" s="97" customFormat="1" ht="15"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</row>
    <row r="635" spans="2:18" s="97" customFormat="1" ht="15"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</row>
    <row r="636" spans="2:18" s="97" customFormat="1" ht="15"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</row>
    <row r="637" spans="2:18" s="97" customFormat="1" ht="15"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</row>
    <row r="638" spans="2:18" s="97" customFormat="1" ht="15"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</row>
    <row r="639" spans="2:18" s="97" customFormat="1" ht="15"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</row>
    <row r="640" spans="2:18" s="97" customFormat="1" ht="15"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</row>
    <row r="641" spans="2:18" s="97" customFormat="1" ht="15"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</row>
    <row r="642" spans="2:18" s="97" customFormat="1" ht="15"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</row>
    <row r="643" spans="2:18" s="97" customFormat="1" ht="15"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</row>
    <row r="644" spans="2:18" s="97" customFormat="1" ht="15"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</row>
    <row r="645" spans="2:18" s="97" customFormat="1" ht="15"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</row>
    <row r="646" spans="2:18" s="97" customFormat="1" ht="15"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</row>
    <row r="647" spans="2:18" s="97" customFormat="1" ht="15"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</row>
    <row r="648" spans="2:18" s="97" customFormat="1" ht="15"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</row>
    <row r="649" spans="2:18" s="97" customFormat="1" ht="15"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</row>
    <row r="650" spans="2:18" s="97" customFormat="1" ht="15"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</row>
    <row r="651" spans="2:18" s="97" customFormat="1" ht="15"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</row>
    <row r="652" spans="2:18" s="97" customFormat="1" ht="15"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</row>
    <row r="653" spans="2:18" s="97" customFormat="1" ht="15"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</row>
    <row r="654" spans="2:18" s="97" customFormat="1" ht="15"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</row>
    <row r="655" spans="2:18" s="97" customFormat="1" ht="15"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</row>
    <row r="656" spans="2:18" s="97" customFormat="1" ht="15"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</row>
    <row r="657" spans="2:18" s="97" customFormat="1" ht="15"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</row>
    <row r="658" spans="2:18" s="97" customFormat="1" ht="15"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</row>
    <row r="659" spans="2:18" s="97" customFormat="1" ht="15"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</row>
    <row r="660" spans="2:18" s="97" customFormat="1" ht="15"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</row>
    <row r="661" spans="2:18" s="97" customFormat="1" ht="15"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</row>
    <row r="662" spans="2:18" s="97" customFormat="1" ht="15"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</row>
    <row r="663" spans="2:18" s="97" customFormat="1" ht="15"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</row>
    <row r="664" spans="2:18" s="97" customFormat="1" ht="15"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</row>
    <row r="665" spans="2:18" s="97" customFormat="1" ht="15"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</row>
    <row r="666" spans="2:18" s="97" customFormat="1" ht="15"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</row>
    <row r="667" spans="2:18" s="97" customFormat="1" ht="15"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</row>
    <row r="668" spans="2:18" s="97" customFormat="1" ht="15"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</row>
    <row r="669" spans="2:18" s="97" customFormat="1" ht="15"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</row>
    <row r="670" spans="2:18" s="97" customFormat="1" ht="15"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</row>
    <row r="671" spans="2:18" s="97" customFormat="1" ht="15"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</row>
    <row r="672" spans="2:18" s="97" customFormat="1" ht="15"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</row>
    <row r="673" spans="2:18" s="97" customFormat="1" ht="15"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</row>
    <row r="674" spans="2:18" s="97" customFormat="1" ht="15"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</row>
    <row r="675" spans="2:18" s="97" customFormat="1" ht="15"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</row>
    <row r="676" spans="2:18" s="97" customFormat="1" ht="15"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</row>
    <row r="677" spans="2:18" s="97" customFormat="1" ht="15"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</row>
    <row r="678" spans="2:18" s="97" customFormat="1" ht="15"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</row>
    <row r="679" spans="2:18" s="97" customFormat="1" ht="15"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</row>
    <row r="680" spans="2:18" s="97" customFormat="1" ht="15"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</row>
    <row r="681" spans="2:18" s="97" customFormat="1" ht="15"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</row>
    <row r="682" spans="2:18" s="97" customFormat="1" ht="15"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</row>
    <row r="683" spans="2:18" s="97" customFormat="1" ht="15"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</row>
    <row r="684" spans="2:18" s="97" customFormat="1" ht="15"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</row>
    <row r="685" spans="2:18" s="97" customFormat="1" ht="15"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</row>
    <row r="686" spans="2:18" s="97" customFormat="1" ht="15"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</row>
    <row r="687" spans="2:18" s="97" customFormat="1" ht="15"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</row>
    <row r="688" spans="2:18" s="97" customFormat="1" ht="15"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</row>
    <row r="689" spans="2:18" s="97" customFormat="1" ht="15"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</row>
    <row r="690" spans="2:18" s="97" customFormat="1" ht="15"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</row>
    <row r="691" spans="2:18" s="97" customFormat="1" ht="15"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</row>
    <row r="692" spans="2:18" s="97" customFormat="1" ht="15"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</row>
    <row r="693" spans="2:18" s="97" customFormat="1" ht="15"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</row>
    <row r="694" spans="2:18" s="97" customFormat="1" ht="15"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</row>
    <row r="695" spans="2:18" s="97" customFormat="1" ht="15"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</row>
    <row r="696" spans="2:18" s="97" customFormat="1" ht="15"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</row>
    <row r="697" spans="2:18" s="97" customFormat="1" ht="15"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</row>
    <row r="698" spans="2:18" s="97" customFormat="1" ht="15"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</row>
    <row r="699" spans="2:18" s="97" customFormat="1" ht="15"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</row>
    <row r="700" spans="2:18" s="97" customFormat="1" ht="15"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</row>
    <row r="701" spans="2:18" s="97" customFormat="1" ht="15"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</row>
    <row r="702" spans="2:18" s="97" customFormat="1" ht="15"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</row>
    <row r="703" spans="2:18" s="97" customFormat="1" ht="15"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</row>
    <row r="704" spans="2:18" s="97" customFormat="1" ht="15"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</row>
    <row r="705" spans="2:18" s="97" customFormat="1" ht="15"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</row>
    <row r="706" spans="2:18" s="97" customFormat="1" ht="15"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</row>
    <row r="707" spans="2:18" s="97" customFormat="1" ht="15"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</row>
    <row r="708" spans="2:18" s="97" customFormat="1" ht="15"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</row>
    <row r="709" spans="2:18" s="97" customFormat="1" ht="15"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</row>
    <row r="710" spans="2:18" s="97" customFormat="1" ht="15"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</row>
    <row r="711" spans="2:18" s="97" customFormat="1" ht="15"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</row>
    <row r="712" spans="2:18" s="97" customFormat="1" ht="15"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</row>
    <row r="713" spans="2:18" s="97" customFormat="1" ht="15"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</row>
    <row r="714" spans="2:18" s="97" customFormat="1" ht="15"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</row>
    <row r="715" spans="2:18" s="97" customFormat="1" ht="15"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</row>
    <row r="716" spans="2:18" s="97" customFormat="1" ht="15"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</row>
    <row r="717" spans="2:18" s="97" customFormat="1" ht="15"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</row>
    <row r="718" spans="2:18" s="97" customFormat="1" ht="15"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</row>
    <row r="719" spans="2:18" s="97" customFormat="1" ht="15"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</row>
    <row r="720" spans="2:18" s="97" customFormat="1" ht="15"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</row>
    <row r="721" spans="2:18" s="97" customFormat="1" ht="15"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</row>
    <row r="722" spans="2:18" s="97" customFormat="1" ht="15"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</row>
    <row r="723" spans="2:18" s="97" customFormat="1" ht="15"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</row>
    <row r="724" spans="2:18" s="97" customFormat="1" ht="15"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</row>
    <row r="725" spans="2:18" s="97" customFormat="1" ht="15"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</row>
    <row r="726" spans="2:18" s="97" customFormat="1" ht="15"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</row>
    <row r="727" spans="2:18" s="97" customFormat="1" ht="15"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</row>
    <row r="728" spans="2:18" s="97" customFormat="1" ht="15"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</row>
    <row r="729" spans="2:18" s="97" customFormat="1" ht="15"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</row>
    <row r="730" spans="2:18" s="97" customFormat="1" ht="15"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</row>
    <row r="731" spans="2:18" s="97" customFormat="1" ht="15"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</row>
    <row r="732" spans="2:18" s="97" customFormat="1" ht="15"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</row>
    <row r="733" spans="2:18" s="97" customFormat="1" ht="15"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</row>
    <row r="734" spans="2:18" s="97" customFormat="1" ht="15"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</row>
    <row r="735" spans="2:18" s="97" customFormat="1" ht="15"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</row>
    <row r="736" spans="2:18" s="97" customFormat="1" ht="15"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</row>
    <row r="737" spans="2:18" s="97" customFormat="1" ht="15"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</row>
    <row r="738" spans="2:18" s="97" customFormat="1" ht="15"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</row>
    <row r="739" spans="2:18" s="97" customFormat="1" ht="15"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</row>
    <row r="740" spans="2:18" s="97" customFormat="1" ht="15"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</row>
    <row r="741" spans="2:18" s="97" customFormat="1" ht="15"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</row>
    <row r="742" spans="2:18" s="97" customFormat="1" ht="15"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</row>
    <row r="743" spans="2:18" s="97" customFormat="1" ht="15"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</row>
    <row r="744" spans="2:18" s="97" customFormat="1" ht="15"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</row>
    <row r="745" spans="2:18" s="97" customFormat="1" ht="15"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</row>
    <row r="746" spans="2:18" s="97" customFormat="1" ht="15"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</row>
    <row r="747" spans="2:18" s="97" customFormat="1" ht="15"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</row>
    <row r="748" spans="2:18" s="97" customFormat="1" ht="15"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</row>
    <row r="749" spans="2:18" s="97" customFormat="1" ht="15"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</row>
    <row r="750" spans="2:18" s="97" customFormat="1" ht="15"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</row>
    <row r="751" spans="2:18" s="97" customFormat="1" ht="15"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</row>
    <row r="752" spans="2:18" s="97" customFormat="1" ht="15"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</row>
    <row r="753" spans="2:18" s="97" customFormat="1" ht="15"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</row>
    <row r="754" spans="2:18" s="97" customFormat="1" ht="15"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</row>
    <row r="755" spans="2:18" s="97" customFormat="1" ht="15"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</row>
    <row r="756" spans="2:18" s="97" customFormat="1" ht="15"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</row>
    <row r="757" spans="2:18" s="97" customFormat="1" ht="15"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</row>
    <row r="758" spans="2:18" s="97" customFormat="1" ht="15"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</row>
    <row r="759" spans="2:18" s="97" customFormat="1" ht="15"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</row>
    <row r="760" spans="2:18" s="97" customFormat="1" ht="15"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</row>
    <row r="761" spans="2:18" s="97" customFormat="1" ht="15"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</row>
    <row r="762" spans="2:18" s="97" customFormat="1" ht="15"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</row>
    <row r="763" spans="2:18" s="97" customFormat="1" ht="15"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</row>
    <row r="764" spans="2:18" s="97" customFormat="1" ht="15"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</row>
    <row r="765" spans="2:18" s="97" customFormat="1" ht="15"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</row>
    <row r="766" spans="2:18" s="97" customFormat="1" ht="15"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</row>
    <row r="767" spans="2:18" s="97" customFormat="1" ht="15"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</row>
    <row r="768" spans="2:18" s="97" customFormat="1" ht="15"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</row>
    <row r="769" spans="2:18" s="97" customFormat="1" ht="15"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</row>
    <row r="770" spans="2:18" s="97" customFormat="1" ht="15"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</row>
    <row r="771" spans="2:18" s="97" customFormat="1" ht="15"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</row>
    <row r="772" spans="2:18" s="97" customFormat="1" ht="15"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</row>
    <row r="773" spans="2:18" s="97" customFormat="1" ht="15"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</row>
    <row r="774" spans="2:18" s="97" customFormat="1" ht="15"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</row>
    <row r="775" spans="2:18" s="97" customFormat="1" ht="15"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</row>
    <row r="776" spans="2:18" s="97" customFormat="1" ht="15"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</row>
    <row r="777" spans="2:18" s="97" customFormat="1" ht="15"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</row>
    <row r="778" spans="2:18" s="97" customFormat="1" ht="15"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</row>
    <row r="779" spans="2:18" s="97" customFormat="1" ht="15"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</row>
    <row r="780" spans="2:18" s="97" customFormat="1" ht="15"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</row>
    <row r="781" spans="2:18" s="97" customFormat="1" ht="15"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</row>
    <row r="782" spans="2:18" s="97" customFormat="1" ht="15"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</row>
    <row r="783" spans="2:18" s="97" customFormat="1" ht="15"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</row>
    <row r="784" spans="2:18" s="97" customFormat="1" ht="15"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</row>
    <row r="785" spans="2:18" s="97" customFormat="1" ht="15"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</row>
    <row r="786" spans="2:18" s="97" customFormat="1" ht="15"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</row>
    <row r="787" spans="2:18" s="97" customFormat="1" ht="15"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</row>
    <row r="788" spans="2:18" s="97" customFormat="1" ht="15"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</row>
    <row r="789" spans="2:18" s="97" customFormat="1" ht="15"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</row>
    <row r="790" spans="2:18" s="97" customFormat="1" ht="15"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</row>
    <row r="791" spans="2:18" s="97" customFormat="1" ht="15"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</row>
    <row r="792" spans="2:18" s="97" customFormat="1" ht="15"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</row>
    <row r="793" spans="2:18" s="97" customFormat="1" ht="15"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</row>
    <row r="794" spans="2:18" s="97" customFormat="1" ht="15"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</row>
    <row r="795" spans="2:18" s="97" customFormat="1" ht="15"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</row>
    <row r="796" spans="2:18" s="97" customFormat="1" ht="15"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</row>
    <row r="797" spans="2:18" s="97" customFormat="1" ht="15"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</row>
    <row r="798" spans="2:18" s="97" customFormat="1" ht="15"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</row>
    <row r="799" spans="2:18" s="97" customFormat="1" ht="15"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</row>
    <row r="800" spans="2:18" s="97" customFormat="1" ht="15"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</row>
    <row r="801" spans="2:18" s="97" customFormat="1" ht="15"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</row>
    <row r="802" spans="2:18" s="97" customFormat="1" ht="15"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</row>
    <row r="803" spans="2:18" s="97" customFormat="1" ht="15"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</row>
    <row r="804" spans="2:18" s="97" customFormat="1" ht="15"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</row>
    <row r="805" spans="2:18" s="97" customFormat="1" ht="15"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</row>
    <row r="806" spans="2:18" s="97" customFormat="1" ht="15"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</row>
    <row r="807" spans="2:18" s="97" customFormat="1" ht="15"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</row>
    <row r="808" spans="2:18" s="97" customFormat="1" ht="15"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</row>
    <row r="809" spans="2:18" s="97" customFormat="1" ht="15"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</row>
    <row r="810" spans="2:18" s="97" customFormat="1" ht="15"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</row>
    <row r="811" spans="2:18" s="97" customFormat="1" ht="15"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</row>
    <row r="812" spans="2:18" s="97" customFormat="1" ht="15"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</row>
    <row r="813" spans="2:18" s="97" customFormat="1" ht="15"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</row>
    <row r="814" spans="2:18" s="97" customFormat="1" ht="15"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</row>
    <row r="815" spans="2:18" s="97" customFormat="1" ht="15"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</row>
    <row r="816" spans="2:18" s="97" customFormat="1" ht="15"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</row>
    <row r="817" spans="2:18" s="97" customFormat="1" ht="15"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</row>
    <row r="818" spans="2:18" s="97" customFormat="1" ht="15"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</row>
    <row r="819" spans="2:18" s="97" customFormat="1" ht="15"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</row>
    <row r="820" spans="2:18" s="97" customFormat="1" ht="15"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</row>
    <row r="821" spans="2:18" s="97" customFormat="1" ht="15"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</row>
    <row r="822" spans="2:18" s="97" customFormat="1" ht="15"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</row>
    <row r="823" spans="2:18" s="97" customFormat="1" ht="15"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</row>
    <row r="824" spans="2:18" s="97" customFormat="1" ht="15"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</row>
    <row r="825" spans="2:18" s="97" customFormat="1" ht="15"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</row>
    <row r="826" spans="2:18" s="97" customFormat="1" ht="15"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</row>
    <row r="827" spans="2:18" s="97" customFormat="1" ht="15"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</row>
    <row r="828" spans="2:18" s="97" customFormat="1" ht="15"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</row>
    <row r="829" spans="2:18" s="97" customFormat="1" ht="15"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</row>
    <row r="830" spans="2:18" s="97" customFormat="1" ht="15"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</row>
    <row r="831" spans="2:18" s="97" customFormat="1" ht="15"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</row>
    <row r="832" spans="2:18" s="97" customFormat="1" ht="15"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</row>
    <row r="833" spans="2:18" s="97" customFormat="1" ht="15"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</row>
    <row r="834" spans="2:18" s="97" customFormat="1" ht="15"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</row>
    <row r="835" spans="2:18" s="97" customFormat="1" ht="15"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</row>
    <row r="836" spans="2:18" s="97" customFormat="1" ht="15"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</row>
    <row r="837" spans="2:18" s="97" customFormat="1" ht="15"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</row>
    <row r="838" spans="2:18" s="97" customFormat="1" ht="15"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</row>
    <row r="839" spans="2:18" s="97" customFormat="1" ht="15"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</row>
    <row r="840" spans="2:18" s="97" customFormat="1" ht="15"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</row>
    <row r="841" spans="2:18" s="97" customFormat="1" ht="15"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</row>
    <row r="842" spans="2:18" s="97" customFormat="1" ht="15"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</row>
    <row r="843" spans="2:18" s="97" customFormat="1" ht="15"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</row>
    <row r="844" spans="2:18" s="97" customFormat="1" ht="15"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</row>
    <row r="845" spans="2:18" s="97" customFormat="1" ht="15"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</row>
    <row r="846" spans="2:18" s="97" customFormat="1" ht="15"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</row>
    <row r="847" spans="2:18" s="97" customFormat="1" ht="15"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</row>
    <row r="848" spans="2:18" s="97" customFormat="1" ht="15"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</row>
    <row r="849" spans="2:18" s="97" customFormat="1" ht="15"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</row>
    <row r="850" spans="2:18" s="97" customFormat="1" ht="15"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</row>
    <row r="851" spans="2:18" s="97" customFormat="1" ht="15"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</row>
    <row r="852" spans="2:18" s="97" customFormat="1" ht="15"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</row>
    <row r="853" spans="2:18" s="97" customFormat="1" ht="15"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</row>
    <row r="854" spans="2:18" s="97" customFormat="1" ht="15"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</row>
    <row r="855" spans="2:18" s="97" customFormat="1" ht="15"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</row>
    <row r="856" spans="2:18" s="97" customFormat="1" ht="15"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</row>
    <row r="857" spans="2:18" s="97" customFormat="1" ht="15"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</row>
    <row r="858" spans="2:18" s="97" customFormat="1" ht="15"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</row>
    <row r="859" spans="2:18" s="97" customFormat="1" ht="15"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</row>
    <row r="860" spans="2:18" s="97" customFormat="1" ht="15"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</row>
    <row r="861" spans="2:18" s="97" customFormat="1" ht="15"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</row>
    <row r="862" spans="2:18" s="97" customFormat="1" ht="15"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</row>
    <row r="863" spans="2:18" s="97" customFormat="1" ht="15"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</row>
    <row r="864" spans="2:18" s="97" customFormat="1" ht="15"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</row>
    <row r="865" spans="2:18" s="97" customFormat="1" ht="15"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</row>
    <row r="866" spans="2:18" s="97" customFormat="1" ht="15"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</row>
    <row r="867" spans="2:18" s="97" customFormat="1" ht="15"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</row>
    <row r="868" spans="2:18" s="97" customFormat="1" ht="15"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</row>
    <row r="869" spans="2:18" s="97" customFormat="1" ht="15"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</row>
    <row r="870" spans="2:18" s="97" customFormat="1" ht="15"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</row>
    <row r="871" spans="2:18" s="97" customFormat="1" ht="15"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</row>
    <row r="872" spans="2:18" s="97" customFormat="1" ht="15"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</row>
    <row r="873" spans="2:18" s="97" customFormat="1" ht="15"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</row>
    <row r="874" spans="2:18" s="97" customFormat="1" ht="15"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</row>
    <row r="875" spans="2:18" s="97" customFormat="1" ht="15"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</row>
    <row r="876" spans="2:18" s="97" customFormat="1" ht="15"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</row>
    <row r="877" spans="2:18" s="97" customFormat="1" ht="15"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</row>
    <row r="878" spans="2:18" s="97" customFormat="1" ht="15"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</row>
    <row r="879" spans="2:18" s="97" customFormat="1" ht="15"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</row>
    <row r="880" spans="2:18" s="97" customFormat="1" ht="15"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</row>
    <row r="881" spans="2:18" s="97" customFormat="1" ht="15"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</row>
    <row r="882" spans="2:18" s="97" customFormat="1" ht="15"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</row>
    <row r="883" spans="2:18" s="97" customFormat="1" ht="15"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</row>
    <row r="884" spans="2:18" s="97" customFormat="1" ht="15"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</row>
    <row r="885" spans="2:18" s="97" customFormat="1" ht="15"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</row>
    <row r="886" spans="2:18" s="97" customFormat="1" ht="15"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</row>
    <row r="887" spans="2:18" s="97" customFormat="1" ht="15"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</row>
    <row r="888" spans="2:18" s="97" customFormat="1" ht="15"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</row>
    <row r="889" spans="2:18" s="97" customFormat="1" ht="15"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</row>
    <row r="890" spans="2:18" s="97" customFormat="1" ht="15"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</row>
    <row r="891" spans="2:18" s="97" customFormat="1" ht="15"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</row>
    <row r="892" spans="2:18" s="97" customFormat="1" ht="15"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</row>
    <row r="893" spans="2:18" s="97" customFormat="1" ht="15"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</row>
    <row r="894" spans="2:18" s="97" customFormat="1" ht="15"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</row>
    <row r="895" spans="2:18" s="97" customFormat="1" ht="15"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</row>
    <row r="896" spans="2:18" s="97" customFormat="1" ht="15"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</row>
    <row r="897" spans="2:18" s="97" customFormat="1" ht="15"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</row>
    <row r="898" spans="2:18" s="97" customFormat="1" ht="15"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</row>
    <row r="899" spans="2:18" s="97" customFormat="1" ht="15"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</row>
    <row r="900" spans="2:18" s="97" customFormat="1" ht="15"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</row>
    <row r="901" spans="2:18" s="97" customFormat="1" ht="15"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</row>
    <row r="902" spans="2:18" s="97" customFormat="1" ht="15"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</row>
    <row r="903" spans="2:18" s="97" customFormat="1" ht="15"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</row>
    <row r="904" spans="2:18" s="97" customFormat="1" ht="15"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</row>
    <row r="905" spans="2:18" s="97" customFormat="1" ht="15"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</row>
    <row r="906" spans="2:18" s="97" customFormat="1" ht="15"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</row>
    <row r="907" spans="2:18" s="97" customFormat="1" ht="15"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</row>
    <row r="908" spans="2:18" s="97" customFormat="1" ht="15"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</row>
    <row r="909" spans="2:18" s="97" customFormat="1" ht="15"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</row>
    <row r="910" spans="2:18" s="97" customFormat="1" ht="15"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</row>
    <row r="911" spans="2:18" s="97" customFormat="1" ht="15"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</row>
    <row r="912" spans="2:18" s="97" customFormat="1" ht="15"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</row>
    <row r="913" spans="2:18" s="97" customFormat="1" ht="15"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</row>
    <row r="914" spans="2:18" s="97" customFormat="1" ht="15"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</row>
    <row r="915" spans="2:18" s="97" customFormat="1" ht="15"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</row>
    <row r="916" spans="2:18" s="97" customFormat="1" ht="15"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</row>
    <row r="917" spans="2:18" s="97" customFormat="1" ht="15"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</row>
    <row r="918" spans="2:18" s="97" customFormat="1" ht="15"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</row>
    <row r="919" spans="2:18" s="97" customFormat="1" ht="15"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</row>
    <row r="920" spans="2:18" s="97" customFormat="1" ht="15"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</row>
    <row r="921" spans="2:18" s="97" customFormat="1" ht="15"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</row>
    <row r="922" spans="2:18" s="97" customFormat="1" ht="15"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</row>
    <row r="923" spans="2:18" s="97" customFormat="1" ht="15"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</row>
    <row r="924" spans="2:18" s="97" customFormat="1" ht="15"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</row>
    <row r="925" spans="2:18" s="97" customFormat="1" ht="15"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</row>
    <row r="926" spans="2:18" s="97" customFormat="1" ht="15"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</row>
    <row r="927" spans="2:18" s="97" customFormat="1" ht="15"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</row>
    <row r="928" spans="2:18" s="97" customFormat="1" ht="15"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</row>
    <row r="929" spans="2:18" s="97" customFormat="1" ht="15"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</row>
    <row r="930" spans="2:18" s="97" customFormat="1" ht="15"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</row>
    <row r="931" spans="2:18" s="97" customFormat="1" ht="15"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</row>
    <row r="932" spans="2:18" s="97" customFormat="1" ht="15"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</row>
    <row r="933" spans="2:18" s="97" customFormat="1" ht="15"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</row>
    <row r="934" spans="2:18" s="97" customFormat="1" ht="15"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</row>
    <row r="935" spans="2:18" s="97" customFormat="1" ht="15"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</row>
    <row r="936" spans="2:18" s="97" customFormat="1" ht="15"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</row>
    <row r="937" spans="2:18" s="97" customFormat="1" ht="15"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</row>
    <row r="938" spans="2:18" s="97" customFormat="1" ht="15"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</row>
    <row r="939" spans="2:18" s="97" customFormat="1" ht="15"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</row>
    <row r="940" spans="2:18" s="97" customFormat="1" ht="15"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</row>
    <row r="941" spans="2:18" s="97" customFormat="1" ht="15"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</row>
    <row r="942" spans="2:18" s="97" customFormat="1" ht="15"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</row>
    <row r="943" spans="2:18" s="97" customFormat="1" ht="15"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</row>
    <row r="944" spans="2:18" s="97" customFormat="1" ht="15"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</row>
    <row r="945" spans="2:18" s="97" customFormat="1" ht="15"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</row>
    <row r="946" spans="2:18" s="97" customFormat="1" ht="15"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</row>
    <row r="947" spans="2:18" s="97" customFormat="1" ht="15"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</row>
    <row r="948" spans="2:18" s="97" customFormat="1" ht="15"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</row>
    <row r="949" spans="2:18" s="97" customFormat="1" ht="15"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</row>
    <row r="950" spans="2:18" s="97" customFormat="1" ht="15"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</row>
    <row r="951" spans="2:18" s="97" customFormat="1" ht="15"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</row>
    <row r="952" spans="2:18" s="97" customFormat="1" ht="15"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</row>
    <row r="953" spans="2:18" s="97" customFormat="1" ht="15"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</row>
    <row r="954" spans="2:18" s="97" customFormat="1" ht="15"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</row>
    <row r="955" spans="2:18" s="97" customFormat="1" ht="15"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</row>
    <row r="956" spans="2:18" s="97" customFormat="1" ht="15"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</row>
    <row r="957" spans="2:18" s="97" customFormat="1" ht="15"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</row>
    <row r="958" spans="2:18" s="97" customFormat="1" ht="15"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</row>
    <row r="959" spans="2:18" s="97" customFormat="1" ht="15"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</row>
    <row r="960" spans="2:18" s="97" customFormat="1" ht="15"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</row>
    <row r="961" spans="2:18" s="97" customFormat="1" ht="15"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</row>
    <row r="962" spans="2:18" s="97" customFormat="1" ht="15"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</row>
    <row r="963" spans="2:18" s="97" customFormat="1" ht="15"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</row>
    <row r="964" spans="2:18" s="97" customFormat="1" ht="15"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</row>
    <row r="965" spans="2:18" s="97" customFormat="1" ht="15"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</row>
    <row r="966" spans="2:18" s="97" customFormat="1" ht="15"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</row>
    <row r="967" spans="2:18" s="97" customFormat="1" ht="15"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</row>
    <row r="968" spans="2:18" s="97" customFormat="1" ht="15"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</row>
    <row r="969" spans="2:18" s="97" customFormat="1" ht="15"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</row>
    <row r="970" spans="2:18" s="97" customFormat="1" ht="15"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</row>
    <row r="971" spans="2:18" s="97" customFormat="1" ht="15"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</row>
    <row r="972" spans="2:18" s="97" customFormat="1" ht="15"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</row>
    <row r="973" spans="2:18" s="97" customFormat="1" ht="15"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</row>
    <row r="974" spans="2:18" s="97" customFormat="1" ht="15"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</row>
    <row r="975" spans="2:18" s="97" customFormat="1" ht="15"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</row>
    <row r="976" spans="2:18" s="97" customFormat="1" ht="15"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</row>
    <row r="977" spans="2:18" s="97" customFormat="1" ht="15"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</row>
    <row r="978" spans="2:18" s="97" customFormat="1" ht="15"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</row>
    <row r="979" spans="2:18" s="97" customFormat="1" ht="15"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</row>
    <row r="980" spans="2:18" s="97" customFormat="1" ht="15"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</row>
    <row r="981" spans="2:18" s="97" customFormat="1" ht="15"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</row>
    <row r="982" spans="2:18" s="97" customFormat="1" ht="15"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</row>
    <row r="983" spans="2:18" s="97" customFormat="1" ht="15"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</row>
    <row r="984" spans="2:18" s="97" customFormat="1" ht="15"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</row>
    <row r="985" spans="2:18" s="97" customFormat="1" ht="15"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</row>
    <row r="986" spans="2:18" s="97" customFormat="1" ht="15"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</row>
    <row r="987" spans="2:18" s="97" customFormat="1" ht="15"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</row>
    <row r="988" spans="2:18" s="97" customFormat="1" ht="15"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</row>
    <row r="989" spans="2:18" s="97" customFormat="1" ht="15"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</row>
    <row r="990" spans="2:18" s="97" customFormat="1" ht="15"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</row>
    <row r="991" spans="2:18" s="97" customFormat="1" ht="15"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</row>
    <row r="992" spans="2:18" s="97" customFormat="1" ht="15"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</row>
    <row r="993" spans="2:18" s="97" customFormat="1" ht="15"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</row>
    <row r="994" spans="2:18" s="97" customFormat="1" ht="15"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</row>
    <row r="995" spans="2:18" s="97" customFormat="1" ht="15"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</row>
    <row r="996" spans="2:18" s="97" customFormat="1" ht="15"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</row>
    <row r="997" spans="2:18" s="97" customFormat="1" ht="15"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</row>
    <row r="998" spans="2:18" s="97" customFormat="1" ht="15"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</row>
    <row r="999" spans="2:18" s="97" customFormat="1" ht="15"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</row>
    <row r="1000" spans="2:18" s="97" customFormat="1" ht="15"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</row>
    <row r="1001" spans="2:18" s="97" customFormat="1" ht="15">
      <c r="B1001" s="101"/>
      <c r="C1001" s="101"/>
      <c r="D1001" s="101"/>
      <c r="E1001" s="101"/>
      <c r="F1001" s="101"/>
      <c r="G1001" s="101"/>
      <c r="H1001" s="101"/>
      <c r="I1001" s="101"/>
      <c r="J1001" s="101"/>
      <c r="K1001" s="101"/>
      <c r="L1001" s="101"/>
      <c r="M1001" s="101"/>
      <c r="N1001" s="101"/>
      <c r="O1001" s="101"/>
      <c r="P1001" s="101"/>
      <c r="Q1001" s="101"/>
      <c r="R1001" s="101"/>
    </row>
    <row r="1002" spans="2:18" s="97" customFormat="1" ht="15">
      <c r="B1002" s="101"/>
      <c r="C1002" s="101"/>
      <c r="D1002" s="101"/>
      <c r="E1002" s="101"/>
      <c r="F1002" s="101"/>
      <c r="G1002" s="101"/>
      <c r="H1002" s="101"/>
      <c r="I1002" s="101"/>
      <c r="J1002" s="101"/>
      <c r="K1002" s="101"/>
      <c r="L1002" s="101"/>
      <c r="M1002" s="101"/>
      <c r="N1002" s="101"/>
      <c r="O1002" s="101"/>
      <c r="P1002" s="101"/>
      <c r="Q1002" s="101"/>
      <c r="R1002" s="101"/>
    </row>
    <row r="1003" spans="2:18" s="97" customFormat="1" ht="15">
      <c r="B1003" s="101"/>
      <c r="C1003" s="101"/>
      <c r="D1003" s="101"/>
      <c r="E1003" s="101"/>
      <c r="F1003" s="101"/>
      <c r="G1003" s="101"/>
      <c r="H1003" s="101"/>
      <c r="I1003" s="101"/>
      <c r="J1003" s="101"/>
      <c r="K1003" s="101"/>
      <c r="L1003" s="101"/>
      <c r="M1003" s="101"/>
      <c r="N1003" s="101"/>
      <c r="O1003" s="101"/>
      <c r="P1003" s="101"/>
      <c r="Q1003" s="101"/>
      <c r="R1003" s="101"/>
    </row>
    <row r="1004" spans="2:18" s="97" customFormat="1" ht="15">
      <c r="B1004" s="101"/>
      <c r="C1004" s="101"/>
      <c r="D1004" s="101"/>
      <c r="E1004" s="101"/>
      <c r="F1004" s="101"/>
      <c r="G1004" s="101"/>
      <c r="H1004" s="101"/>
      <c r="I1004" s="101"/>
      <c r="J1004" s="101"/>
      <c r="K1004" s="101"/>
      <c r="L1004" s="101"/>
      <c r="M1004" s="101"/>
      <c r="N1004" s="101"/>
      <c r="O1004" s="101"/>
      <c r="P1004" s="101"/>
      <c r="Q1004" s="101"/>
      <c r="R1004" s="101"/>
    </row>
    <row r="1005" spans="2:18" s="97" customFormat="1" ht="15">
      <c r="B1005" s="101"/>
      <c r="C1005" s="101"/>
      <c r="D1005" s="101"/>
      <c r="E1005" s="101"/>
      <c r="F1005" s="101"/>
      <c r="G1005" s="101"/>
      <c r="H1005" s="101"/>
      <c r="I1005" s="101"/>
      <c r="J1005" s="101"/>
      <c r="K1005" s="101"/>
      <c r="L1005" s="101"/>
      <c r="M1005" s="101"/>
      <c r="N1005" s="101"/>
      <c r="O1005" s="101"/>
      <c r="P1005" s="101"/>
      <c r="Q1005" s="101"/>
      <c r="R1005" s="101"/>
    </row>
    <row r="1006" spans="2:18" s="97" customFormat="1" ht="15">
      <c r="B1006" s="101"/>
      <c r="C1006" s="101"/>
      <c r="D1006" s="101"/>
      <c r="E1006" s="101"/>
      <c r="F1006" s="101"/>
      <c r="G1006" s="101"/>
      <c r="H1006" s="101"/>
      <c r="I1006" s="101"/>
      <c r="J1006" s="101"/>
      <c r="K1006" s="101"/>
      <c r="L1006" s="101"/>
      <c r="M1006" s="101"/>
      <c r="N1006" s="101"/>
      <c r="O1006" s="101"/>
      <c r="P1006" s="101"/>
      <c r="Q1006" s="101"/>
      <c r="R1006" s="101"/>
    </row>
    <row r="1007" spans="2:18" s="97" customFormat="1" ht="15">
      <c r="B1007" s="101"/>
      <c r="C1007" s="101"/>
      <c r="D1007" s="101"/>
      <c r="E1007" s="101"/>
      <c r="F1007" s="101"/>
      <c r="G1007" s="101"/>
      <c r="H1007" s="101"/>
      <c r="I1007" s="101"/>
      <c r="J1007" s="101"/>
      <c r="K1007" s="101"/>
      <c r="L1007" s="101"/>
      <c r="M1007" s="101"/>
      <c r="N1007" s="101"/>
      <c r="O1007" s="101"/>
      <c r="P1007" s="101"/>
      <c r="Q1007" s="101"/>
      <c r="R1007" s="101"/>
    </row>
    <row r="1008" spans="2:18" s="97" customFormat="1" ht="15">
      <c r="B1008" s="101"/>
      <c r="C1008" s="101"/>
      <c r="D1008" s="101"/>
      <c r="E1008" s="101"/>
      <c r="F1008" s="101"/>
      <c r="G1008" s="101"/>
      <c r="H1008" s="101"/>
      <c r="I1008" s="101"/>
      <c r="J1008" s="101"/>
      <c r="K1008" s="101"/>
      <c r="L1008" s="101"/>
      <c r="M1008" s="101"/>
      <c r="N1008" s="101"/>
      <c r="O1008" s="101"/>
      <c r="P1008" s="101"/>
      <c r="Q1008" s="101"/>
      <c r="R1008" s="101"/>
    </row>
    <row r="1009" spans="2:18" s="97" customFormat="1" ht="15">
      <c r="B1009" s="101"/>
      <c r="C1009" s="101"/>
      <c r="D1009" s="101"/>
      <c r="E1009" s="101"/>
      <c r="F1009" s="101"/>
      <c r="G1009" s="101"/>
      <c r="H1009" s="101"/>
      <c r="I1009" s="101"/>
      <c r="J1009" s="101"/>
      <c r="K1009" s="101"/>
      <c r="L1009" s="101"/>
      <c r="M1009" s="101"/>
      <c r="N1009" s="101"/>
      <c r="O1009" s="101"/>
      <c r="P1009" s="101"/>
      <c r="Q1009" s="101"/>
      <c r="R1009" s="101"/>
    </row>
    <row r="1010" spans="2:18" s="97" customFormat="1" ht="15">
      <c r="B1010" s="101"/>
      <c r="C1010" s="101"/>
      <c r="D1010" s="101"/>
      <c r="E1010" s="101"/>
      <c r="F1010" s="101"/>
      <c r="G1010" s="101"/>
      <c r="H1010" s="101"/>
      <c r="I1010" s="101"/>
      <c r="J1010" s="101"/>
      <c r="K1010" s="101"/>
      <c r="L1010" s="101"/>
      <c r="M1010" s="101"/>
      <c r="N1010" s="101"/>
      <c r="O1010" s="101"/>
      <c r="P1010" s="101"/>
      <c r="Q1010" s="101"/>
      <c r="R1010" s="101"/>
    </row>
    <row r="1011" spans="2:18" s="97" customFormat="1" ht="15">
      <c r="B1011" s="101"/>
      <c r="C1011" s="101"/>
      <c r="D1011" s="101"/>
      <c r="E1011" s="101"/>
      <c r="F1011" s="101"/>
      <c r="G1011" s="101"/>
      <c r="H1011" s="101"/>
      <c r="I1011" s="101"/>
      <c r="J1011" s="101"/>
      <c r="K1011" s="101"/>
      <c r="L1011" s="101"/>
      <c r="M1011" s="101"/>
      <c r="N1011" s="101"/>
      <c r="O1011" s="101"/>
      <c r="P1011" s="101"/>
      <c r="Q1011" s="101"/>
      <c r="R1011" s="101"/>
    </row>
    <row r="1012" spans="2:18" s="97" customFormat="1" ht="15">
      <c r="B1012" s="101"/>
      <c r="C1012" s="101"/>
      <c r="D1012" s="101"/>
      <c r="E1012" s="101"/>
      <c r="F1012" s="101"/>
      <c r="G1012" s="101"/>
      <c r="H1012" s="101"/>
      <c r="I1012" s="101"/>
      <c r="J1012" s="101"/>
      <c r="K1012" s="101"/>
      <c r="L1012" s="101"/>
      <c r="M1012" s="101"/>
      <c r="N1012" s="101"/>
      <c r="O1012" s="101"/>
      <c r="P1012" s="101"/>
      <c r="Q1012" s="101"/>
      <c r="R1012" s="101"/>
    </row>
    <row r="1013" spans="2:18" s="97" customFormat="1" ht="15">
      <c r="B1013" s="101"/>
      <c r="C1013" s="101"/>
      <c r="D1013" s="101"/>
      <c r="E1013" s="101"/>
      <c r="F1013" s="101"/>
      <c r="G1013" s="101"/>
      <c r="H1013" s="101"/>
      <c r="I1013" s="101"/>
      <c r="J1013" s="101"/>
      <c r="K1013" s="101"/>
      <c r="L1013" s="101"/>
      <c r="M1013" s="101"/>
      <c r="N1013" s="101"/>
      <c r="O1013" s="101"/>
      <c r="P1013" s="101"/>
      <c r="Q1013" s="101"/>
      <c r="R1013" s="101"/>
    </row>
    <row r="1014" spans="2:18" s="97" customFormat="1" ht="15">
      <c r="B1014" s="101"/>
      <c r="C1014" s="101"/>
      <c r="D1014" s="101"/>
      <c r="E1014" s="101"/>
      <c r="F1014" s="101"/>
      <c r="G1014" s="101"/>
      <c r="H1014" s="101"/>
      <c r="I1014" s="101"/>
      <c r="J1014" s="101"/>
      <c r="K1014" s="101"/>
      <c r="L1014" s="101"/>
      <c r="M1014" s="101"/>
      <c r="N1014" s="101"/>
      <c r="O1014" s="101"/>
      <c r="P1014" s="101"/>
      <c r="Q1014" s="101"/>
      <c r="R1014" s="101"/>
    </row>
    <row r="1015" spans="2:18" s="97" customFormat="1" ht="15">
      <c r="B1015" s="101"/>
      <c r="C1015" s="101"/>
      <c r="D1015" s="101"/>
      <c r="E1015" s="101"/>
      <c r="F1015" s="101"/>
      <c r="G1015" s="101"/>
      <c r="H1015" s="101"/>
      <c r="I1015" s="101"/>
      <c r="J1015" s="101"/>
      <c r="K1015" s="101"/>
      <c r="L1015" s="101"/>
      <c r="M1015" s="101"/>
      <c r="N1015" s="101"/>
      <c r="O1015" s="101"/>
      <c r="P1015" s="101"/>
      <c r="Q1015" s="101"/>
      <c r="R1015" s="101"/>
    </row>
    <row r="1016" spans="2:18" s="97" customFormat="1" ht="15">
      <c r="B1016" s="101"/>
      <c r="C1016" s="101"/>
      <c r="D1016" s="101"/>
      <c r="E1016" s="101"/>
      <c r="F1016" s="101"/>
      <c r="G1016" s="101"/>
      <c r="H1016" s="101"/>
      <c r="I1016" s="101"/>
      <c r="J1016" s="101"/>
      <c r="K1016" s="101"/>
      <c r="L1016" s="101"/>
      <c r="M1016" s="101"/>
      <c r="N1016" s="101"/>
      <c r="O1016" s="101"/>
      <c r="P1016" s="101"/>
      <c r="Q1016" s="101"/>
      <c r="R1016" s="101"/>
    </row>
    <row r="1017" spans="2:18" s="97" customFormat="1" ht="15">
      <c r="B1017" s="101"/>
      <c r="C1017" s="101"/>
      <c r="D1017" s="101"/>
      <c r="E1017" s="101"/>
      <c r="F1017" s="101"/>
      <c r="G1017" s="101"/>
      <c r="H1017" s="101"/>
      <c r="I1017" s="101"/>
      <c r="J1017" s="101"/>
      <c r="K1017" s="101"/>
      <c r="L1017" s="101"/>
      <c r="M1017" s="101"/>
      <c r="N1017" s="101"/>
      <c r="O1017" s="101"/>
      <c r="P1017" s="101"/>
      <c r="Q1017" s="101"/>
      <c r="R1017" s="101"/>
    </row>
    <row r="1018" spans="2:18" s="97" customFormat="1" ht="15">
      <c r="B1018" s="101"/>
      <c r="C1018" s="101"/>
      <c r="D1018" s="101"/>
      <c r="E1018" s="101"/>
      <c r="F1018" s="101"/>
      <c r="G1018" s="101"/>
      <c r="H1018" s="101"/>
      <c r="I1018" s="101"/>
      <c r="J1018" s="101"/>
      <c r="K1018" s="101"/>
      <c r="L1018" s="101"/>
      <c r="M1018" s="101"/>
      <c r="N1018" s="101"/>
      <c r="O1018" s="101"/>
      <c r="P1018" s="101"/>
      <c r="Q1018" s="101"/>
      <c r="R1018" s="101"/>
    </row>
    <row r="1019" spans="2:18" s="97" customFormat="1" ht="15">
      <c r="B1019" s="101"/>
      <c r="C1019" s="101"/>
      <c r="D1019" s="101"/>
      <c r="E1019" s="101"/>
      <c r="F1019" s="101"/>
      <c r="G1019" s="101"/>
      <c r="H1019" s="101"/>
      <c r="I1019" s="101"/>
      <c r="J1019" s="101"/>
      <c r="K1019" s="101"/>
      <c r="L1019" s="101"/>
      <c r="M1019" s="101"/>
      <c r="N1019" s="101"/>
      <c r="O1019" s="101"/>
      <c r="P1019" s="101"/>
      <c r="Q1019" s="101"/>
      <c r="R1019" s="101"/>
    </row>
    <row r="1020" spans="2:18" s="97" customFormat="1" ht="15">
      <c r="B1020" s="101"/>
      <c r="C1020" s="101"/>
      <c r="D1020" s="101"/>
      <c r="E1020" s="101"/>
      <c r="F1020" s="101"/>
      <c r="G1020" s="101"/>
      <c r="H1020" s="101"/>
      <c r="I1020" s="101"/>
      <c r="J1020" s="101"/>
      <c r="K1020" s="101"/>
      <c r="L1020" s="101"/>
      <c r="M1020" s="101"/>
      <c r="N1020" s="101"/>
      <c r="O1020" s="101"/>
      <c r="P1020" s="101"/>
      <c r="Q1020" s="101"/>
      <c r="R1020" s="101"/>
    </row>
    <row r="1021" spans="2:18" s="97" customFormat="1" ht="15">
      <c r="B1021" s="101"/>
      <c r="C1021" s="101"/>
      <c r="D1021" s="101"/>
      <c r="E1021" s="101"/>
      <c r="F1021" s="101"/>
      <c r="G1021" s="101"/>
      <c r="H1021" s="101"/>
      <c r="I1021" s="101"/>
      <c r="J1021" s="101"/>
      <c r="K1021" s="101"/>
      <c r="L1021" s="101"/>
      <c r="M1021" s="101"/>
      <c r="N1021" s="101"/>
      <c r="O1021" s="101"/>
      <c r="P1021" s="101"/>
      <c r="Q1021" s="101"/>
      <c r="R1021" s="101"/>
    </row>
    <row r="1022" spans="2:18" s="97" customFormat="1" ht="15">
      <c r="B1022" s="101"/>
      <c r="C1022" s="101"/>
      <c r="D1022" s="101"/>
      <c r="E1022" s="101"/>
      <c r="F1022" s="101"/>
      <c r="G1022" s="101"/>
      <c r="H1022" s="101"/>
      <c r="I1022" s="101"/>
      <c r="J1022" s="101"/>
      <c r="K1022" s="101"/>
      <c r="L1022" s="101"/>
      <c r="M1022" s="101"/>
      <c r="N1022" s="101"/>
      <c r="O1022" s="101"/>
      <c r="P1022" s="101"/>
      <c r="Q1022" s="101"/>
      <c r="R1022" s="101"/>
    </row>
    <row r="1023" spans="2:18" s="97" customFormat="1" ht="15">
      <c r="B1023" s="101"/>
      <c r="C1023" s="101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1"/>
      <c r="Q1023" s="101"/>
      <c r="R1023" s="101"/>
    </row>
    <row r="1024" spans="2:18" s="97" customFormat="1" ht="15">
      <c r="B1024" s="101"/>
      <c r="C1024" s="101"/>
      <c r="D1024" s="101"/>
      <c r="E1024" s="101"/>
      <c r="F1024" s="101"/>
      <c r="G1024" s="101"/>
      <c r="H1024" s="101"/>
      <c r="I1024" s="101"/>
      <c r="J1024" s="101"/>
      <c r="K1024" s="101"/>
      <c r="L1024" s="101"/>
      <c r="M1024" s="101"/>
      <c r="N1024" s="101"/>
      <c r="O1024" s="101"/>
      <c r="P1024" s="101"/>
      <c r="Q1024" s="101"/>
      <c r="R1024" s="101"/>
    </row>
    <row r="1025" spans="2:18" s="97" customFormat="1" ht="15">
      <c r="B1025" s="101"/>
      <c r="C1025" s="101"/>
      <c r="D1025" s="101"/>
      <c r="E1025" s="101"/>
      <c r="F1025" s="101"/>
      <c r="G1025" s="101"/>
      <c r="H1025" s="101"/>
      <c r="I1025" s="101"/>
      <c r="J1025" s="101"/>
      <c r="K1025" s="101"/>
      <c r="L1025" s="101"/>
      <c r="M1025" s="101"/>
      <c r="N1025" s="101"/>
      <c r="O1025" s="101"/>
      <c r="P1025" s="101"/>
      <c r="Q1025" s="101"/>
      <c r="R1025" s="101"/>
    </row>
    <row r="1026" spans="2:18" s="97" customFormat="1" ht="15">
      <c r="B1026" s="101"/>
      <c r="C1026" s="101"/>
      <c r="D1026" s="101"/>
      <c r="E1026" s="101"/>
      <c r="F1026" s="101"/>
      <c r="G1026" s="101"/>
      <c r="H1026" s="101"/>
      <c r="I1026" s="101"/>
      <c r="J1026" s="101"/>
      <c r="K1026" s="101"/>
      <c r="L1026" s="101"/>
      <c r="M1026" s="101"/>
      <c r="N1026" s="101"/>
      <c r="O1026" s="101"/>
      <c r="P1026" s="101"/>
      <c r="Q1026" s="101"/>
      <c r="R1026" s="101"/>
    </row>
    <row r="1027" spans="2:18" s="97" customFormat="1" ht="15">
      <c r="B1027" s="101"/>
      <c r="C1027" s="101"/>
      <c r="D1027" s="101"/>
      <c r="E1027" s="101"/>
      <c r="F1027" s="101"/>
      <c r="G1027" s="101"/>
      <c r="H1027" s="101"/>
      <c r="I1027" s="101"/>
      <c r="J1027" s="101"/>
      <c r="K1027" s="101"/>
      <c r="L1027" s="101"/>
      <c r="M1027" s="101"/>
      <c r="N1027" s="101"/>
      <c r="O1027" s="101"/>
      <c r="P1027" s="101"/>
      <c r="Q1027" s="101"/>
      <c r="R1027" s="101"/>
    </row>
    <row r="1028" spans="2:18" s="97" customFormat="1" ht="15">
      <c r="B1028" s="101"/>
      <c r="C1028" s="101"/>
      <c r="D1028" s="101"/>
      <c r="E1028" s="101"/>
      <c r="F1028" s="101"/>
      <c r="G1028" s="101"/>
      <c r="H1028" s="101"/>
      <c r="I1028" s="101"/>
      <c r="J1028" s="101"/>
      <c r="K1028" s="101"/>
      <c r="L1028" s="101"/>
      <c r="M1028" s="101"/>
      <c r="N1028" s="101"/>
      <c r="O1028" s="101"/>
      <c r="P1028" s="101"/>
      <c r="Q1028" s="101"/>
      <c r="R1028" s="101"/>
    </row>
    <row r="1029" spans="2:18" s="97" customFormat="1" ht="15">
      <c r="B1029" s="101"/>
      <c r="C1029" s="101"/>
      <c r="D1029" s="101"/>
      <c r="E1029" s="101"/>
      <c r="F1029" s="101"/>
      <c r="G1029" s="101"/>
      <c r="H1029" s="101"/>
      <c r="I1029" s="101"/>
      <c r="J1029" s="101"/>
      <c r="K1029" s="101"/>
      <c r="L1029" s="101"/>
      <c r="M1029" s="101"/>
      <c r="N1029" s="101"/>
      <c r="O1029" s="101"/>
      <c r="P1029" s="101"/>
      <c r="Q1029" s="101"/>
      <c r="R1029" s="101"/>
    </row>
    <row r="1030" spans="2:18" s="97" customFormat="1" ht="15">
      <c r="B1030" s="101"/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</row>
    <row r="1031" spans="2:18" s="97" customFormat="1" ht="15">
      <c r="B1031" s="101"/>
      <c r="C1031" s="101"/>
      <c r="D1031" s="101"/>
      <c r="E1031" s="101"/>
      <c r="F1031" s="101"/>
      <c r="G1031" s="101"/>
      <c r="H1031" s="101"/>
      <c r="I1031" s="101"/>
      <c r="J1031" s="101"/>
      <c r="K1031" s="101"/>
      <c r="L1031" s="101"/>
      <c r="M1031" s="101"/>
      <c r="N1031" s="101"/>
      <c r="O1031" s="101"/>
      <c r="P1031" s="101"/>
      <c r="Q1031" s="101"/>
      <c r="R1031" s="101"/>
    </row>
    <row r="1032" spans="2:18" s="97" customFormat="1" ht="15">
      <c r="B1032" s="101"/>
      <c r="C1032" s="101"/>
      <c r="D1032" s="101"/>
      <c r="E1032" s="101"/>
      <c r="F1032" s="101"/>
      <c r="G1032" s="101"/>
      <c r="H1032" s="101"/>
      <c r="I1032" s="101"/>
      <c r="J1032" s="101"/>
      <c r="K1032" s="101"/>
      <c r="L1032" s="101"/>
      <c r="M1032" s="101"/>
      <c r="N1032" s="101"/>
      <c r="O1032" s="101"/>
      <c r="P1032" s="101"/>
      <c r="Q1032" s="101"/>
      <c r="R1032" s="101"/>
    </row>
    <row r="1033" spans="2:18" s="97" customFormat="1" ht="15">
      <c r="B1033" s="101"/>
      <c r="C1033" s="101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01"/>
      <c r="P1033" s="101"/>
      <c r="Q1033" s="101"/>
      <c r="R1033" s="101"/>
    </row>
    <row r="1034" spans="2:18" s="97" customFormat="1" ht="15">
      <c r="B1034" s="101"/>
      <c r="C1034" s="101"/>
      <c r="D1034" s="101"/>
      <c r="E1034" s="101"/>
      <c r="F1034" s="101"/>
      <c r="G1034" s="101"/>
      <c r="H1034" s="101"/>
      <c r="I1034" s="101"/>
      <c r="J1034" s="101"/>
      <c r="K1034" s="101"/>
      <c r="L1034" s="101"/>
      <c r="M1034" s="101"/>
      <c r="N1034" s="101"/>
      <c r="O1034" s="101"/>
      <c r="P1034" s="101"/>
      <c r="Q1034" s="101"/>
      <c r="R1034" s="101"/>
    </row>
    <row r="1035" spans="2:18" s="97" customFormat="1" ht="15">
      <c r="B1035" s="101"/>
      <c r="C1035" s="101"/>
      <c r="D1035" s="101"/>
      <c r="E1035" s="101"/>
      <c r="F1035" s="101"/>
      <c r="G1035" s="101"/>
      <c r="H1035" s="101"/>
      <c r="I1035" s="101"/>
      <c r="J1035" s="101"/>
      <c r="K1035" s="101"/>
      <c r="L1035" s="101"/>
      <c r="M1035" s="101"/>
      <c r="N1035" s="101"/>
      <c r="O1035" s="101"/>
      <c r="P1035" s="101"/>
      <c r="Q1035" s="101"/>
      <c r="R1035" s="101"/>
    </row>
    <row r="1036" spans="2:18" s="97" customFormat="1" ht="15">
      <c r="B1036" s="101"/>
      <c r="C1036" s="101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1"/>
      <c r="N1036" s="101"/>
      <c r="O1036" s="101"/>
      <c r="P1036" s="101"/>
      <c r="Q1036" s="101"/>
      <c r="R1036" s="101"/>
    </row>
    <row r="1037" spans="2:18" s="97" customFormat="1" ht="15">
      <c r="B1037" s="101"/>
      <c r="C1037" s="101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  <c r="N1037" s="101"/>
      <c r="O1037" s="101"/>
      <c r="P1037" s="101"/>
      <c r="Q1037" s="101"/>
      <c r="R1037" s="101"/>
    </row>
    <row r="1038" spans="2:18" s="97" customFormat="1" ht="15">
      <c r="B1038" s="101"/>
      <c r="C1038" s="101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  <c r="N1038" s="101"/>
      <c r="O1038" s="101"/>
      <c r="P1038" s="101"/>
      <c r="Q1038" s="101"/>
      <c r="R1038" s="101"/>
    </row>
    <row r="1039" spans="2:18" s="97" customFormat="1" ht="15">
      <c r="B1039" s="101"/>
      <c r="C1039" s="101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  <c r="N1039" s="101"/>
      <c r="O1039" s="101"/>
      <c r="P1039" s="101"/>
      <c r="Q1039" s="101"/>
      <c r="R1039" s="101"/>
    </row>
    <row r="1040" spans="2:18" s="97" customFormat="1" ht="15">
      <c r="B1040" s="101"/>
      <c r="C1040" s="101"/>
      <c r="D1040" s="101"/>
      <c r="E1040" s="101"/>
      <c r="F1040" s="101"/>
      <c r="G1040" s="101"/>
      <c r="H1040" s="101"/>
      <c r="I1040" s="101"/>
      <c r="J1040" s="101"/>
      <c r="K1040" s="101"/>
      <c r="L1040" s="101"/>
      <c r="M1040" s="101"/>
      <c r="N1040" s="101"/>
      <c r="O1040" s="101"/>
      <c r="P1040" s="101"/>
      <c r="Q1040" s="101"/>
      <c r="R1040" s="101"/>
    </row>
    <row r="1041" spans="2:18" s="97" customFormat="1" ht="15">
      <c r="B1041" s="101"/>
      <c r="C1041" s="101"/>
      <c r="D1041" s="101"/>
      <c r="E1041" s="101"/>
      <c r="F1041" s="101"/>
      <c r="G1041" s="101"/>
      <c r="H1041" s="101"/>
      <c r="I1041" s="101"/>
      <c r="J1041" s="101"/>
      <c r="K1041" s="101"/>
      <c r="L1041" s="101"/>
      <c r="M1041" s="101"/>
      <c r="N1041" s="101"/>
      <c r="O1041" s="101"/>
      <c r="P1041" s="101"/>
      <c r="Q1041" s="101"/>
      <c r="R1041" s="101"/>
    </row>
    <row r="1042" spans="2:18" s="97" customFormat="1" ht="15">
      <c r="B1042" s="101"/>
      <c r="C1042" s="101"/>
      <c r="D1042" s="101"/>
      <c r="E1042" s="101"/>
      <c r="F1042" s="101"/>
      <c r="G1042" s="101"/>
      <c r="H1042" s="101"/>
      <c r="I1042" s="101"/>
      <c r="J1042" s="101"/>
      <c r="K1042" s="101"/>
      <c r="L1042" s="101"/>
      <c r="M1042" s="101"/>
      <c r="N1042" s="101"/>
      <c r="O1042" s="101"/>
      <c r="P1042" s="101"/>
      <c r="Q1042" s="101"/>
      <c r="R1042" s="101"/>
    </row>
    <row r="1043" spans="2:18" s="97" customFormat="1" ht="15">
      <c r="B1043" s="101"/>
      <c r="C1043" s="101"/>
      <c r="D1043" s="101"/>
      <c r="E1043" s="101"/>
      <c r="F1043" s="101"/>
      <c r="G1043" s="101"/>
      <c r="H1043" s="101"/>
      <c r="I1043" s="101"/>
      <c r="J1043" s="101"/>
      <c r="K1043" s="101"/>
      <c r="L1043" s="101"/>
      <c r="M1043" s="101"/>
      <c r="N1043" s="101"/>
      <c r="O1043" s="101"/>
      <c r="P1043" s="101"/>
      <c r="Q1043" s="101"/>
      <c r="R1043" s="101"/>
    </row>
    <row r="1044" spans="2:18" s="97" customFormat="1" ht="15">
      <c r="B1044" s="101"/>
      <c r="C1044" s="101"/>
      <c r="D1044" s="101"/>
      <c r="E1044" s="101"/>
      <c r="F1044" s="101"/>
      <c r="G1044" s="101"/>
      <c r="H1044" s="101"/>
      <c r="I1044" s="101"/>
      <c r="J1044" s="101"/>
      <c r="K1044" s="101"/>
      <c r="L1044" s="101"/>
      <c r="M1044" s="101"/>
      <c r="N1044" s="101"/>
      <c r="O1044" s="101"/>
      <c r="P1044" s="101"/>
      <c r="Q1044" s="101"/>
      <c r="R1044" s="101"/>
    </row>
    <row r="1045" spans="2:18" s="97" customFormat="1" ht="15">
      <c r="B1045" s="101"/>
      <c r="C1045" s="101"/>
      <c r="D1045" s="101"/>
      <c r="E1045" s="101"/>
      <c r="F1045" s="101"/>
      <c r="G1045" s="101"/>
      <c r="H1045" s="101"/>
      <c r="I1045" s="101"/>
      <c r="J1045" s="101"/>
      <c r="K1045" s="101"/>
      <c r="L1045" s="101"/>
      <c r="M1045" s="101"/>
      <c r="N1045" s="101"/>
      <c r="O1045" s="101"/>
      <c r="P1045" s="101"/>
      <c r="Q1045" s="101"/>
      <c r="R1045" s="101"/>
    </row>
    <row r="1046" spans="2:18" s="97" customFormat="1" ht="15">
      <c r="B1046" s="101"/>
      <c r="C1046" s="101"/>
      <c r="D1046" s="101"/>
      <c r="E1046" s="101"/>
      <c r="F1046" s="101"/>
      <c r="G1046" s="101"/>
      <c r="H1046" s="101"/>
      <c r="I1046" s="101"/>
      <c r="J1046" s="101"/>
      <c r="K1046" s="101"/>
      <c r="L1046" s="101"/>
      <c r="M1046" s="101"/>
      <c r="N1046" s="101"/>
      <c r="O1046" s="101"/>
      <c r="P1046" s="101"/>
      <c r="Q1046" s="101"/>
      <c r="R1046" s="101"/>
    </row>
    <row r="1047" spans="2:18" s="97" customFormat="1" ht="15">
      <c r="B1047" s="101"/>
      <c r="C1047" s="101"/>
      <c r="D1047" s="101"/>
      <c r="E1047" s="101"/>
      <c r="F1047" s="101"/>
      <c r="G1047" s="101"/>
      <c r="H1047" s="101"/>
      <c r="I1047" s="101"/>
      <c r="J1047" s="101"/>
      <c r="K1047" s="101"/>
      <c r="L1047" s="101"/>
      <c r="M1047" s="101"/>
      <c r="N1047" s="101"/>
      <c r="O1047" s="101"/>
      <c r="P1047" s="101"/>
      <c r="Q1047" s="101"/>
      <c r="R1047" s="101"/>
    </row>
    <row r="1048" spans="2:18" s="97" customFormat="1" ht="15">
      <c r="B1048" s="101"/>
      <c r="C1048" s="101"/>
      <c r="D1048" s="101"/>
      <c r="E1048" s="101"/>
      <c r="F1048" s="101"/>
      <c r="G1048" s="101"/>
      <c r="H1048" s="101"/>
      <c r="I1048" s="101"/>
      <c r="J1048" s="101"/>
      <c r="K1048" s="101"/>
      <c r="L1048" s="101"/>
      <c r="M1048" s="101"/>
      <c r="N1048" s="101"/>
      <c r="O1048" s="101"/>
      <c r="P1048" s="101"/>
      <c r="Q1048" s="101"/>
      <c r="R1048" s="101"/>
    </row>
    <row r="1049" spans="2:18" s="97" customFormat="1" ht="15">
      <c r="B1049" s="101"/>
      <c r="C1049" s="101"/>
      <c r="D1049" s="101"/>
      <c r="E1049" s="101"/>
      <c r="F1049" s="101"/>
      <c r="G1049" s="101"/>
      <c r="H1049" s="101"/>
      <c r="I1049" s="101"/>
      <c r="J1049" s="101"/>
      <c r="K1049" s="101"/>
      <c r="L1049" s="101"/>
      <c r="M1049" s="101"/>
      <c r="N1049" s="101"/>
      <c r="O1049" s="101"/>
      <c r="P1049" s="101"/>
      <c r="Q1049" s="101"/>
      <c r="R1049" s="101"/>
    </row>
    <row r="1050" spans="2:18" s="97" customFormat="1" ht="15">
      <c r="B1050" s="101"/>
      <c r="C1050" s="101"/>
      <c r="D1050" s="101"/>
      <c r="E1050" s="101"/>
      <c r="F1050" s="101"/>
      <c r="G1050" s="101"/>
      <c r="H1050" s="101"/>
      <c r="I1050" s="101"/>
      <c r="J1050" s="101"/>
      <c r="K1050" s="101"/>
      <c r="L1050" s="101"/>
      <c r="M1050" s="101"/>
      <c r="N1050" s="101"/>
      <c r="O1050" s="101"/>
      <c r="P1050" s="101"/>
      <c r="Q1050" s="101"/>
      <c r="R1050" s="101"/>
    </row>
    <row r="1051" spans="2:18" s="97" customFormat="1" ht="15">
      <c r="B1051" s="101"/>
      <c r="C1051" s="101"/>
      <c r="D1051" s="101"/>
      <c r="E1051" s="101"/>
      <c r="F1051" s="101"/>
      <c r="G1051" s="101"/>
      <c r="H1051" s="101"/>
      <c r="I1051" s="101"/>
      <c r="J1051" s="101"/>
      <c r="K1051" s="101"/>
      <c r="L1051" s="101"/>
      <c r="M1051" s="101"/>
      <c r="N1051" s="101"/>
      <c r="O1051" s="101"/>
      <c r="P1051" s="101"/>
      <c r="Q1051" s="101"/>
      <c r="R1051" s="101"/>
    </row>
    <row r="1052" spans="2:18" s="97" customFormat="1" ht="15">
      <c r="B1052" s="101"/>
      <c r="C1052" s="101"/>
      <c r="D1052" s="101"/>
      <c r="E1052" s="101"/>
      <c r="F1052" s="101"/>
      <c r="G1052" s="101"/>
      <c r="H1052" s="101"/>
      <c r="I1052" s="101"/>
      <c r="J1052" s="101"/>
      <c r="K1052" s="101"/>
      <c r="L1052" s="101"/>
      <c r="M1052" s="101"/>
      <c r="N1052" s="101"/>
      <c r="O1052" s="101"/>
      <c r="P1052" s="101"/>
      <c r="Q1052" s="101"/>
      <c r="R1052" s="101"/>
    </row>
    <row r="1053" spans="2:18" s="97" customFormat="1" ht="15">
      <c r="B1053" s="101"/>
      <c r="C1053" s="101"/>
      <c r="D1053" s="101"/>
      <c r="E1053" s="101"/>
      <c r="F1053" s="101"/>
      <c r="G1053" s="101"/>
      <c r="H1053" s="101"/>
      <c r="I1053" s="101"/>
      <c r="J1053" s="101"/>
      <c r="K1053" s="101"/>
      <c r="L1053" s="101"/>
      <c r="M1053" s="101"/>
      <c r="N1053" s="101"/>
      <c r="O1053" s="101"/>
      <c r="P1053" s="101"/>
      <c r="Q1053" s="101"/>
      <c r="R1053" s="101"/>
    </row>
    <row r="1054" spans="2:18" s="97" customFormat="1" ht="15">
      <c r="B1054" s="101"/>
      <c r="C1054" s="101"/>
      <c r="D1054" s="101"/>
      <c r="E1054" s="101"/>
      <c r="F1054" s="101"/>
      <c r="G1054" s="101"/>
      <c r="H1054" s="101"/>
      <c r="I1054" s="101"/>
      <c r="J1054" s="101"/>
      <c r="K1054" s="101"/>
      <c r="L1054" s="101"/>
      <c r="M1054" s="101"/>
      <c r="N1054" s="101"/>
      <c r="O1054" s="101"/>
      <c r="P1054" s="101"/>
      <c r="Q1054" s="101"/>
      <c r="R1054" s="101"/>
    </row>
    <row r="1055" spans="2:18" s="97" customFormat="1" ht="15">
      <c r="B1055" s="101"/>
      <c r="C1055" s="101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  <c r="N1055" s="101"/>
      <c r="O1055" s="101"/>
      <c r="P1055" s="101"/>
      <c r="Q1055" s="101"/>
      <c r="R1055" s="101"/>
    </row>
    <row r="1056" spans="2:18" s="97" customFormat="1" ht="15">
      <c r="B1056" s="101"/>
      <c r="C1056" s="101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  <c r="N1056" s="101"/>
      <c r="O1056" s="101"/>
      <c r="P1056" s="101"/>
      <c r="Q1056" s="101"/>
      <c r="R1056" s="101"/>
    </row>
    <row r="1057" spans="2:18" s="97" customFormat="1" ht="15">
      <c r="B1057" s="101"/>
      <c r="C1057" s="101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  <c r="N1057" s="101"/>
      <c r="O1057" s="101"/>
      <c r="P1057" s="101"/>
      <c r="Q1057" s="101"/>
      <c r="R1057" s="101"/>
    </row>
    <row r="1058" spans="2:18" s="97" customFormat="1" ht="15">
      <c r="B1058" s="101"/>
      <c r="C1058" s="101"/>
      <c r="D1058" s="101"/>
      <c r="E1058" s="101"/>
      <c r="F1058" s="101"/>
      <c r="G1058" s="101"/>
      <c r="H1058" s="101"/>
      <c r="I1058" s="101"/>
      <c r="J1058" s="101"/>
      <c r="K1058" s="101"/>
      <c r="L1058" s="101"/>
      <c r="M1058" s="101"/>
      <c r="N1058" s="101"/>
      <c r="O1058" s="101"/>
      <c r="P1058" s="101"/>
      <c r="Q1058" s="101"/>
      <c r="R1058" s="101"/>
    </row>
    <row r="1059" spans="2:18" s="97" customFormat="1" ht="15">
      <c r="B1059" s="101"/>
      <c r="C1059" s="101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  <c r="P1059" s="101"/>
      <c r="Q1059" s="101"/>
      <c r="R1059" s="101"/>
    </row>
    <row r="1060" spans="2:18" s="97" customFormat="1" ht="15">
      <c r="B1060" s="101"/>
      <c r="C1060" s="101"/>
      <c r="D1060" s="101"/>
      <c r="E1060" s="101"/>
      <c r="F1060" s="101"/>
      <c r="G1060" s="101"/>
      <c r="H1060" s="101"/>
      <c r="I1060" s="101"/>
      <c r="J1060" s="101"/>
      <c r="K1060" s="101"/>
      <c r="L1060" s="101"/>
      <c r="M1060" s="101"/>
      <c r="N1060" s="101"/>
      <c r="O1060" s="101"/>
      <c r="P1060" s="101"/>
      <c r="Q1060" s="101"/>
      <c r="R1060" s="101"/>
    </row>
    <row r="1061" spans="2:18" s="97" customFormat="1" ht="15">
      <c r="B1061" s="101"/>
      <c r="C1061" s="101"/>
      <c r="D1061" s="101"/>
      <c r="E1061" s="101"/>
      <c r="F1061" s="101"/>
      <c r="G1061" s="101"/>
      <c r="H1061" s="101"/>
      <c r="I1061" s="101"/>
      <c r="J1061" s="101"/>
      <c r="K1061" s="101"/>
      <c r="L1061" s="101"/>
      <c r="M1061" s="101"/>
      <c r="N1061" s="101"/>
      <c r="O1061" s="101"/>
      <c r="P1061" s="101"/>
      <c r="Q1061" s="101"/>
      <c r="R1061" s="101"/>
    </row>
    <row r="1062" spans="2:18" s="97" customFormat="1" ht="15">
      <c r="B1062" s="101"/>
      <c r="C1062" s="101"/>
      <c r="D1062" s="101"/>
      <c r="E1062" s="101"/>
      <c r="F1062" s="101"/>
      <c r="G1062" s="101"/>
      <c r="H1062" s="101"/>
      <c r="I1062" s="101"/>
      <c r="J1062" s="101"/>
      <c r="K1062" s="101"/>
      <c r="L1062" s="101"/>
      <c r="M1062" s="101"/>
      <c r="N1062" s="101"/>
      <c r="O1062" s="101"/>
      <c r="P1062" s="101"/>
      <c r="Q1062" s="101"/>
      <c r="R1062" s="101"/>
    </row>
    <row r="1063" spans="2:18" s="97" customFormat="1" ht="15">
      <c r="B1063" s="101"/>
      <c r="C1063" s="101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  <c r="P1063" s="101"/>
      <c r="Q1063" s="101"/>
      <c r="R1063" s="101"/>
    </row>
    <row r="1064" spans="2:18" s="97" customFormat="1" ht="15">
      <c r="B1064" s="101"/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  <c r="R1064" s="101"/>
    </row>
    <row r="1065" spans="2:18" s="97" customFormat="1" ht="15">
      <c r="B1065" s="101"/>
      <c r="C1065" s="101"/>
      <c r="D1065" s="101"/>
      <c r="E1065" s="101"/>
      <c r="F1065" s="101"/>
      <c r="G1065" s="101"/>
      <c r="H1065" s="101"/>
      <c r="I1065" s="101"/>
      <c r="J1065" s="101"/>
      <c r="K1065" s="101"/>
      <c r="L1065" s="101"/>
      <c r="M1065" s="101"/>
      <c r="N1065" s="101"/>
      <c r="O1065" s="101"/>
      <c r="P1065" s="101"/>
      <c r="Q1065" s="101"/>
      <c r="R1065" s="101"/>
    </row>
    <row r="1066" spans="2:18" s="97" customFormat="1" ht="15">
      <c r="B1066" s="101"/>
      <c r="C1066" s="101"/>
      <c r="D1066" s="101"/>
      <c r="E1066" s="101"/>
      <c r="F1066" s="101"/>
      <c r="G1066" s="101"/>
      <c r="H1066" s="101"/>
      <c r="I1066" s="101"/>
      <c r="J1066" s="101"/>
      <c r="K1066" s="101"/>
      <c r="L1066" s="101"/>
      <c r="M1066" s="101"/>
      <c r="N1066" s="101"/>
      <c r="O1066" s="101"/>
      <c r="P1066" s="101"/>
      <c r="Q1066" s="101"/>
      <c r="R1066" s="101"/>
    </row>
    <row r="1067" spans="2:18" s="97" customFormat="1" ht="15">
      <c r="B1067" s="101"/>
      <c r="C1067" s="101"/>
      <c r="D1067" s="101"/>
      <c r="E1067" s="101"/>
      <c r="F1067" s="101"/>
      <c r="G1067" s="101"/>
      <c r="H1067" s="101"/>
      <c r="I1067" s="101"/>
      <c r="J1067" s="101"/>
      <c r="K1067" s="101"/>
      <c r="L1067" s="101"/>
      <c r="M1067" s="101"/>
      <c r="N1067" s="101"/>
      <c r="O1067" s="101"/>
      <c r="P1067" s="101"/>
      <c r="Q1067" s="101"/>
      <c r="R1067" s="101"/>
    </row>
    <row r="1068" spans="2:18" s="97" customFormat="1" ht="15">
      <c r="B1068" s="101"/>
      <c r="C1068" s="101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  <c r="N1068" s="101"/>
      <c r="O1068" s="101"/>
      <c r="P1068" s="101"/>
      <c r="Q1068" s="101"/>
      <c r="R1068" s="101"/>
    </row>
    <row r="1069" spans="2:18" s="97" customFormat="1" ht="15">
      <c r="B1069" s="101"/>
      <c r="C1069" s="101"/>
      <c r="D1069" s="101"/>
      <c r="E1069" s="101"/>
      <c r="F1069" s="101"/>
      <c r="G1069" s="101"/>
      <c r="H1069" s="101"/>
      <c r="I1069" s="101"/>
      <c r="J1069" s="101"/>
      <c r="K1069" s="101"/>
      <c r="L1069" s="101"/>
      <c r="M1069" s="101"/>
      <c r="N1069" s="101"/>
      <c r="O1069" s="101"/>
      <c r="P1069" s="101"/>
      <c r="Q1069" s="101"/>
      <c r="R1069" s="101"/>
    </row>
    <row r="1070" spans="2:18" s="97" customFormat="1" ht="15">
      <c r="B1070" s="101"/>
      <c r="C1070" s="101"/>
      <c r="D1070" s="101"/>
      <c r="E1070" s="101"/>
      <c r="F1070" s="101"/>
      <c r="G1070" s="101"/>
      <c r="H1070" s="101"/>
      <c r="I1070" s="101"/>
      <c r="J1070" s="101"/>
      <c r="K1070" s="101"/>
      <c r="L1070" s="101"/>
      <c r="M1070" s="101"/>
      <c r="N1070" s="101"/>
      <c r="O1070" s="101"/>
      <c r="P1070" s="101"/>
      <c r="Q1070" s="101"/>
      <c r="R1070" s="101"/>
    </row>
    <row r="1071" spans="2:18" s="97" customFormat="1" ht="15">
      <c r="B1071" s="101"/>
      <c r="C1071" s="101"/>
      <c r="D1071" s="101"/>
      <c r="E1071" s="101"/>
      <c r="F1071" s="101"/>
      <c r="G1071" s="101"/>
      <c r="H1071" s="101"/>
      <c r="I1071" s="101"/>
      <c r="J1071" s="101"/>
      <c r="K1071" s="101"/>
      <c r="L1071" s="101"/>
      <c r="M1071" s="101"/>
      <c r="N1071" s="101"/>
      <c r="O1071" s="101"/>
      <c r="P1071" s="101"/>
      <c r="Q1071" s="101"/>
      <c r="R1071" s="101"/>
    </row>
    <row r="1072" spans="2:18" s="97" customFormat="1" ht="15">
      <c r="B1072" s="101"/>
      <c r="C1072" s="101"/>
      <c r="D1072" s="101"/>
      <c r="E1072" s="101"/>
      <c r="F1072" s="101"/>
      <c r="G1072" s="101"/>
      <c r="H1072" s="101"/>
      <c r="I1072" s="101"/>
      <c r="J1072" s="101"/>
      <c r="K1072" s="101"/>
      <c r="L1072" s="101"/>
      <c r="M1072" s="101"/>
      <c r="N1072" s="101"/>
      <c r="O1072" s="101"/>
      <c r="P1072" s="101"/>
      <c r="Q1072" s="101"/>
      <c r="R1072" s="101"/>
    </row>
    <row r="1073" spans="2:18" s="97" customFormat="1" ht="15">
      <c r="B1073" s="101"/>
      <c r="C1073" s="101"/>
      <c r="D1073" s="101"/>
      <c r="E1073" s="101"/>
      <c r="F1073" s="101"/>
      <c r="G1073" s="101"/>
      <c r="H1073" s="101"/>
      <c r="I1073" s="101"/>
      <c r="J1073" s="101"/>
      <c r="K1073" s="101"/>
      <c r="L1073" s="101"/>
      <c r="M1073" s="101"/>
      <c r="N1073" s="101"/>
      <c r="O1073" s="101"/>
      <c r="P1073" s="101"/>
      <c r="Q1073" s="101"/>
      <c r="R1073" s="101"/>
    </row>
    <row r="1074" spans="2:18" s="97" customFormat="1" ht="15">
      <c r="B1074" s="101"/>
      <c r="C1074" s="101"/>
      <c r="D1074" s="101"/>
      <c r="E1074" s="101"/>
      <c r="F1074" s="101"/>
      <c r="G1074" s="101"/>
      <c r="H1074" s="101"/>
      <c r="I1074" s="101"/>
      <c r="J1074" s="101"/>
      <c r="K1074" s="101"/>
      <c r="L1074" s="101"/>
      <c r="M1074" s="101"/>
      <c r="N1074" s="101"/>
      <c r="O1074" s="101"/>
      <c r="P1074" s="101"/>
      <c r="Q1074" s="101"/>
      <c r="R1074" s="101"/>
    </row>
    <row r="1075" spans="2:18" s="97" customFormat="1" ht="15">
      <c r="B1075" s="101"/>
      <c r="C1075" s="101"/>
      <c r="D1075" s="101"/>
      <c r="E1075" s="101"/>
      <c r="F1075" s="101"/>
      <c r="G1075" s="101"/>
      <c r="H1075" s="101"/>
      <c r="I1075" s="101"/>
      <c r="J1075" s="101"/>
      <c r="K1075" s="101"/>
      <c r="L1075" s="101"/>
      <c r="M1075" s="101"/>
      <c r="N1075" s="101"/>
      <c r="O1075" s="101"/>
      <c r="P1075" s="101"/>
      <c r="Q1075" s="101"/>
      <c r="R1075" s="101"/>
    </row>
    <row r="1076" spans="2:18" s="97" customFormat="1" ht="15">
      <c r="B1076" s="101"/>
      <c r="C1076" s="101"/>
      <c r="D1076" s="101"/>
      <c r="E1076" s="101"/>
      <c r="F1076" s="101"/>
      <c r="G1076" s="101"/>
      <c r="H1076" s="101"/>
      <c r="I1076" s="101"/>
      <c r="J1076" s="101"/>
      <c r="K1076" s="101"/>
      <c r="L1076" s="101"/>
      <c r="M1076" s="101"/>
      <c r="N1076" s="101"/>
      <c r="O1076" s="101"/>
      <c r="P1076" s="101"/>
      <c r="Q1076" s="101"/>
      <c r="R1076" s="101"/>
    </row>
    <row r="1077" spans="2:18" s="97" customFormat="1" ht="15">
      <c r="B1077" s="101"/>
      <c r="C1077" s="101"/>
      <c r="D1077" s="101"/>
      <c r="E1077" s="101"/>
      <c r="F1077" s="101"/>
      <c r="G1077" s="101"/>
      <c r="H1077" s="101"/>
      <c r="I1077" s="101"/>
      <c r="J1077" s="101"/>
      <c r="K1077" s="101"/>
      <c r="L1077" s="101"/>
      <c r="M1077" s="101"/>
      <c r="N1077" s="101"/>
      <c r="O1077" s="101"/>
      <c r="P1077" s="101"/>
      <c r="Q1077" s="101"/>
      <c r="R1077" s="101"/>
    </row>
    <row r="1078" spans="2:18" s="97" customFormat="1" ht="15">
      <c r="B1078" s="101"/>
      <c r="C1078" s="101"/>
      <c r="D1078" s="101"/>
      <c r="E1078" s="101"/>
      <c r="F1078" s="101"/>
      <c r="G1078" s="101"/>
      <c r="H1078" s="101"/>
      <c r="I1078" s="101"/>
      <c r="J1078" s="101"/>
      <c r="K1078" s="101"/>
      <c r="L1078" s="101"/>
      <c r="M1078" s="101"/>
      <c r="N1078" s="101"/>
      <c r="O1078" s="101"/>
      <c r="P1078" s="101"/>
      <c r="Q1078" s="101"/>
      <c r="R1078" s="101"/>
    </row>
    <row r="1079" spans="2:18" s="97" customFormat="1" ht="15">
      <c r="B1079" s="101"/>
      <c r="C1079" s="101"/>
      <c r="D1079" s="101"/>
      <c r="E1079" s="101"/>
      <c r="F1079" s="101"/>
      <c r="G1079" s="101"/>
      <c r="H1079" s="101"/>
      <c r="I1079" s="101"/>
      <c r="J1079" s="101"/>
      <c r="K1079" s="101"/>
      <c r="L1079" s="101"/>
      <c r="M1079" s="101"/>
      <c r="N1079" s="101"/>
      <c r="O1079" s="101"/>
      <c r="P1079" s="101"/>
      <c r="Q1079" s="101"/>
      <c r="R1079" s="101"/>
    </row>
    <row r="1080" spans="2:18" s="97" customFormat="1" ht="15">
      <c r="B1080" s="101"/>
      <c r="C1080" s="101"/>
      <c r="D1080" s="101"/>
      <c r="E1080" s="101"/>
      <c r="F1080" s="101"/>
      <c r="G1080" s="101"/>
      <c r="H1080" s="101"/>
      <c r="I1080" s="101"/>
      <c r="J1080" s="101"/>
      <c r="K1080" s="101"/>
      <c r="L1080" s="101"/>
      <c r="M1080" s="101"/>
      <c r="N1080" s="101"/>
      <c r="O1080" s="101"/>
      <c r="P1080" s="101"/>
      <c r="Q1080" s="101"/>
      <c r="R1080" s="101"/>
    </row>
    <row r="1081" spans="2:18" s="97" customFormat="1" ht="15">
      <c r="B1081" s="101"/>
      <c r="C1081" s="101"/>
      <c r="D1081" s="101"/>
      <c r="E1081" s="101"/>
      <c r="F1081" s="101"/>
      <c r="G1081" s="101"/>
      <c r="H1081" s="101"/>
      <c r="I1081" s="101"/>
      <c r="J1081" s="101"/>
      <c r="K1081" s="101"/>
      <c r="L1081" s="101"/>
      <c r="M1081" s="101"/>
      <c r="N1081" s="101"/>
      <c r="O1081" s="101"/>
      <c r="P1081" s="101"/>
      <c r="Q1081" s="101"/>
      <c r="R1081" s="101"/>
    </row>
    <row r="1082" spans="2:18" s="97" customFormat="1" ht="15">
      <c r="B1082" s="101"/>
      <c r="C1082" s="101"/>
      <c r="D1082" s="101"/>
      <c r="E1082" s="101"/>
      <c r="F1082" s="101"/>
      <c r="G1082" s="101"/>
      <c r="H1082" s="101"/>
      <c r="I1082" s="101"/>
      <c r="J1082" s="101"/>
      <c r="K1082" s="101"/>
      <c r="L1082" s="101"/>
      <c r="M1082" s="101"/>
      <c r="N1082" s="101"/>
      <c r="O1082" s="101"/>
      <c r="P1082" s="101"/>
      <c r="Q1082" s="101"/>
      <c r="R1082" s="101"/>
    </row>
    <row r="1083" spans="2:18" s="97" customFormat="1" ht="15">
      <c r="B1083" s="101"/>
      <c r="C1083" s="101"/>
      <c r="D1083" s="101"/>
      <c r="E1083" s="101"/>
      <c r="F1083" s="101"/>
      <c r="G1083" s="101"/>
      <c r="H1083" s="101"/>
      <c r="I1083" s="101"/>
      <c r="J1083" s="101"/>
      <c r="K1083" s="101"/>
      <c r="L1083" s="101"/>
      <c r="M1083" s="101"/>
      <c r="N1083" s="101"/>
      <c r="O1083" s="101"/>
      <c r="P1083" s="101"/>
      <c r="Q1083" s="101"/>
      <c r="R1083" s="101"/>
    </row>
    <row r="1084" spans="2:18" s="97" customFormat="1" ht="15">
      <c r="B1084" s="101"/>
      <c r="C1084" s="101"/>
      <c r="D1084" s="101"/>
      <c r="E1084" s="101"/>
      <c r="F1084" s="101"/>
      <c r="G1084" s="101"/>
      <c r="H1084" s="101"/>
      <c r="I1084" s="101"/>
      <c r="J1084" s="101"/>
      <c r="K1084" s="101"/>
      <c r="L1084" s="101"/>
      <c r="M1084" s="101"/>
      <c r="N1084" s="101"/>
      <c r="O1084" s="101"/>
      <c r="P1084" s="101"/>
      <c r="Q1084" s="101"/>
      <c r="R1084" s="101"/>
    </row>
    <row r="1085" spans="2:18" s="97" customFormat="1" ht="15">
      <c r="B1085" s="101"/>
      <c r="C1085" s="101"/>
      <c r="D1085" s="101"/>
      <c r="E1085" s="101"/>
      <c r="F1085" s="101"/>
      <c r="G1085" s="101"/>
      <c r="H1085" s="101"/>
      <c r="I1085" s="101"/>
      <c r="J1085" s="101"/>
      <c r="K1085" s="101"/>
      <c r="L1085" s="101"/>
      <c r="M1085" s="101"/>
      <c r="N1085" s="101"/>
      <c r="O1085" s="101"/>
      <c r="P1085" s="101"/>
      <c r="Q1085" s="101"/>
      <c r="R1085" s="101"/>
    </row>
    <row r="1086" spans="2:18" s="97" customFormat="1" ht="15">
      <c r="B1086" s="101"/>
      <c r="C1086" s="101"/>
      <c r="D1086" s="101"/>
      <c r="E1086" s="101"/>
      <c r="F1086" s="101"/>
      <c r="G1086" s="101"/>
      <c r="H1086" s="101"/>
      <c r="I1086" s="101"/>
      <c r="J1086" s="101"/>
      <c r="K1086" s="101"/>
      <c r="L1086" s="101"/>
      <c r="M1086" s="101"/>
      <c r="N1086" s="101"/>
      <c r="O1086" s="101"/>
      <c r="P1086" s="101"/>
      <c r="Q1086" s="101"/>
      <c r="R1086" s="101"/>
    </row>
    <row r="1087" spans="2:18" s="97" customFormat="1" ht="15">
      <c r="B1087" s="101"/>
      <c r="C1087" s="101"/>
      <c r="D1087" s="101"/>
      <c r="E1087" s="101"/>
      <c r="F1087" s="101"/>
      <c r="G1087" s="101"/>
      <c r="H1087" s="101"/>
      <c r="I1087" s="101"/>
      <c r="J1087" s="101"/>
      <c r="K1087" s="101"/>
      <c r="L1087" s="101"/>
      <c r="M1087" s="101"/>
      <c r="N1087" s="101"/>
      <c r="O1087" s="101"/>
      <c r="P1087" s="101"/>
      <c r="Q1087" s="101"/>
      <c r="R1087" s="101"/>
    </row>
    <row r="1088" spans="2:18" s="97" customFormat="1" ht="15">
      <c r="B1088" s="101"/>
      <c r="C1088" s="101"/>
      <c r="D1088" s="101"/>
      <c r="E1088" s="101"/>
      <c r="F1088" s="101"/>
      <c r="G1088" s="101"/>
      <c r="H1088" s="101"/>
      <c r="I1088" s="101"/>
      <c r="J1088" s="101"/>
      <c r="K1088" s="101"/>
      <c r="L1088" s="101"/>
      <c r="M1088" s="101"/>
      <c r="N1088" s="101"/>
      <c r="O1088" s="101"/>
      <c r="P1088" s="101"/>
      <c r="Q1088" s="101"/>
      <c r="R1088" s="101"/>
    </row>
    <row r="1089" spans="2:18" s="97" customFormat="1" ht="15">
      <c r="B1089" s="101"/>
      <c r="C1089" s="101"/>
      <c r="D1089" s="101"/>
      <c r="E1089" s="101"/>
      <c r="F1089" s="101"/>
      <c r="G1089" s="101"/>
      <c r="H1089" s="101"/>
      <c r="I1089" s="101"/>
      <c r="J1089" s="101"/>
      <c r="K1089" s="101"/>
      <c r="L1089" s="101"/>
      <c r="M1089" s="101"/>
      <c r="N1089" s="101"/>
      <c r="O1089" s="101"/>
      <c r="P1089" s="101"/>
      <c r="Q1089" s="101"/>
      <c r="R1089" s="101"/>
    </row>
    <row r="1090" spans="2:18" s="97" customFormat="1" ht="15">
      <c r="B1090" s="101"/>
      <c r="C1090" s="101"/>
      <c r="D1090" s="101"/>
      <c r="E1090" s="101"/>
      <c r="F1090" s="101"/>
      <c r="G1090" s="101"/>
      <c r="H1090" s="101"/>
      <c r="I1090" s="101"/>
      <c r="J1090" s="101"/>
      <c r="K1090" s="101"/>
      <c r="L1090" s="101"/>
      <c r="M1090" s="101"/>
      <c r="N1090" s="101"/>
      <c r="O1090" s="101"/>
      <c r="P1090" s="101"/>
      <c r="Q1090" s="101"/>
      <c r="R1090" s="101"/>
    </row>
    <row r="1091" spans="2:18" s="97" customFormat="1" ht="15">
      <c r="B1091" s="101"/>
      <c r="C1091" s="101"/>
      <c r="D1091" s="101"/>
      <c r="E1091" s="101"/>
      <c r="F1091" s="101"/>
      <c r="G1091" s="101"/>
      <c r="H1091" s="101"/>
      <c r="I1091" s="101"/>
      <c r="J1091" s="101"/>
      <c r="K1091" s="101"/>
      <c r="L1091" s="101"/>
      <c r="M1091" s="101"/>
      <c r="N1091" s="101"/>
      <c r="O1091" s="101"/>
      <c r="P1091" s="101"/>
      <c r="Q1091" s="101"/>
      <c r="R1091" s="101"/>
    </row>
    <row r="1092" spans="2:18" s="97" customFormat="1" ht="15">
      <c r="B1092" s="101"/>
      <c r="C1092" s="101"/>
      <c r="D1092" s="101"/>
      <c r="E1092" s="101"/>
      <c r="F1092" s="101"/>
      <c r="G1092" s="101"/>
      <c r="H1092" s="101"/>
      <c r="I1092" s="101"/>
      <c r="J1092" s="101"/>
      <c r="K1092" s="101"/>
      <c r="L1092" s="101"/>
      <c r="M1092" s="101"/>
      <c r="N1092" s="101"/>
      <c r="O1092" s="101"/>
      <c r="P1092" s="101"/>
      <c r="Q1092" s="101"/>
      <c r="R1092" s="101"/>
    </row>
    <row r="1093" spans="2:18" s="97" customFormat="1" ht="15">
      <c r="B1093" s="101"/>
      <c r="C1093" s="101"/>
      <c r="D1093" s="101"/>
      <c r="E1093" s="101"/>
      <c r="F1093" s="101"/>
      <c r="G1093" s="101"/>
      <c r="H1093" s="101"/>
      <c r="I1093" s="101"/>
      <c r="J1093" s="101"/>
      <c r="K1093" s="101"/>
      <c r="L1093" s="101"/>
      <c r="M1093" s="101"/>
      <c r="N1093" s="101"/>
      <c r="O1093" s="101"/>
      <c r="P1093" s="101"/>
      <c r="Q1093" s="101"/>
      <c r="R1093" s="101"/>
    </row>
    <row r="1094" spans="2:18" s="97" customFormat="1" ht="15">
      <c r="B1094" s="101"/>
      <c r="C1094" s="101"/>
      <c r="D1094" s="101"/>
      <c r="E1094" s="101"/>
      <c r="F1094" s="101"/>
      <c r="G1094" s="101"/>
      <c r="H1094" s="101"/>
      <c r="I1094" s="101"/>
      <c r="J1094" s="101"/>
      <c r="K1094" s="101"/>
      <c r="L1094" s="101"/>
      <c r="M1094" s="101"/>
      <c r="N1094" s="101"/>
      <c r="O1094" s="101"/>
      <c r="P1094" s="101"/>
      <c r="Q1094" s="101"/>
      <c r="R1094" s="101"/>
    </row>
    <row r="1095" spans="2:18" s="97" customFormat="1" ht="15">
      <c r="B1095" s="101"/>
      <c r="C1095" s="101"/>
      <c r="D1095" s="101"/>
      <c r="E1095" s="101"/>
      <c r="F1095" s="101"/>
      <c r="G1095" s="101"/>
      <c r="H1095" s="101"/>
      <c r="I1095" s="101"/>
      <c r="J1095" s="101"/>
      <c r="K1095" s="101"/>
      <c r="L1095" s="101"/>
      <c r="M1095" s="101"/>
      <c r="N1095" s="101"/>
      <c r="O1095" s="101"/>
      <c r="P1095" s="101"/>
      <c r="Q1095" s="101"/>
      <c r="R1095" s="101"/>
    </row>
    <row r="1096" spans="2:18" s="97" customFormat="1" ht="15">
      <c r="B1096" s="101"/>
      <c r="C1096" s="101"/>
      <c r="D1096" s="101"/>
      <c r="E1096" s="101"/>
      <c r="F1096" s="101"/>
      <c r="G1096" s="101"/>
      <c r="H1096" s="101"/>
      <c r="I1096" s="101"/>
      <c r="J1096" s="101"/>
      <c r="K1096" s="101"/>
      <c r="L1096" s="101"/>
      <c r="M1096" s="101"/>
      <c r="N1096" s="101"/>
      <c r="O1096" s="101"/>
      <c r="P1096" s="101"/>
      <c r="Q1096" s="101"/>
      <c r="R1096" s="101"/>
    </row>
    <row r="1097" spans="2:18" s="97" customFormat="1" ht="15">
      <c r="B1097" s="101"/>
      <c r="C1097" s="101"/>
      <c r="D1097" s="101"/>
      <c r="E1097" s="101"/>
      <c r="F1097" s="101"/>
      <c r="G1097" s="101"/>
      <c r="H1097" s="101"/>
      <c r="I1097" s="101"/>
      <c r="J1097" s="101"/>
      <c r="K1097" s="101"/>
      <c r="L1097" s="101"/>
      <c r="M1097" s="101"/>
      <c r="N1097" s="101"/>
      <c r="O1097" s="101"/>
      <c r="P1097" s="101"/>
      <c r="Q1097" s="101"/>
      <c r="R1097" s="101"/>
    </row>
    <row r="1098" spans="2:18" s="97" customFormat="1" ht="15">
      <c r="B1098" s="101"/>
      <c r="C1098" s="101"/>
      <c r="D1098" s="101"/>
      <c r="E1098" s="101"/>
      <c r="F1098" s="101"/>
      <c r="G1098" s="101"/>
      <c r="H1098" s="101"/>
      <c r="I1098" s="101"/>
      <c r="J1098" s="101"/>
      <c r="K1098" s="101"/>
      <c r="L1098" s="101"/>
      <c r="M1098" s="101"/>
      <c r="N1098" s="101"/>
      <c r="O1098" s="101"/>
      <c r="P1098" s="101"/>
      <c r="Q1098" s="101"/>
      <c r="R1098" s="101"/>
    </row>
    <row r="1099" spans="2:18" s="97" customFormat="1" ht="15">
      <c r="B1099" s="101"/>
      <c r="C1099" s="101"/>
      <c r="D1099" s="101"/>
      <c r="E1099" s="101"/>
      <c r="F1099" s="101"/>
      <c r="G1099" s="101"/>
      <c r="H1099" s="101"/>
      <c r="I1099" s="101"/>
      <c r="J1099" s="101"/>
      <c r="K1099" s="101"/>
      <c r="L1099" s="101"/>
      <c r="M1099" s="101"/>
      <c r="N1099" s="101"/>
      <c r="O1099" s="101"/>
      <c r="P1099" s="101"/>
      <c r="Q1099" s="101"/>
      <c r="R1099" s="101"/>
    </row>
    <row r="1100" spans="2:18" s="97" customFormat="1" ht="15">
      <c r="B1100" s="101"/>
      <c r="C1100" s="101"/>
      <c r="D1100" s="101"/>
      <c r="E1100" s="101"/>
      <c r="F1100" s="101"/>
      <c r="G1100" s="101"/>
      <c r="H1100" s="101"/>
      <c r="I1100" s="101"/>
      <c r="J1100" s="101"/>
      <c r="K1100" s="101"/>
      <c r="L1100" s="101"/>
      <c r="M1100" s="101"/>
      <c r="N1100" s="101"/>
      <c r="O1100" s="101"/>
      <c r="P1100" s="101"/>
      <c r="Q1100" s="101"/>
      <c r="R1100" s="101"/>
    </row>
    <row r="1101" spans="2:18" s="97" customFormat="1" ht="15">
      <c r="B1101" s="101"/>
      <c r="C1101" s="101"/>
      <c r="D1101" s="101"/>
      <c r="E1101" s="101"/>
      <c r="F1101" s="101"/>
      <c r="G1101" s="101"/>
      <c r="H1101" s="101"/>
      <c r="I1101" s="101"/>
      <c r="J1101" s="101"/>
      <c r="K1101" s="101"/>
      <c r="L1101" s="101"/>
      <c r="M1101" s="101"/>
      <c r="N1101" s="101"/>
      <c r="O1101" s="101"/>
      <c r="P1101" s="101"/>
      <c r="Q1101" s="101"/>
      <c r="R1101" s="101"/>
    </row>
    <row r="1102" spans="2:18" s="97" customFormat="1" ht="15">
      <c r="B1102" s="101"/>
      <c r="C1102" s="101"/>
      <c r="D1102" s="101"/>
      <c r="E1102" s="101"/>
      <c r="F1102" s="101"/>
      <c r="G1102" s="101"/>
      <c r="H1102" s="101"/>
      <c r="I1102" s="101"/>
      <c r="J1102" s="101"/>
      <c r="K1102" s="101"/>
      <c r="L1102" s="101"/>
      <c r="M1102" s="101"/>
      <c r="N1102" s="101"/>
      <c r="O1102" s="101"/>
      <c r="P1102" s="101"/>
      <c r="Q1102" s="101"/>
      <c r="R1102" s="101"/>
    </row>
    <row r="1103" spans="2:18" s="97" customFormat="1" ht="15">
      <c r="B1103" s="101"/>
      <c r="C1103" s="101"/>
      <c r="D1103" s="101"/>
      <c r="E1103" s="101"/>
      <c r="F1103" s="101"/>
      <c r="G1103" s="101"/>
      <c r="H1103" s="101"/>
      <c r="I1103" s="101"/>
      <c r="J1103" s="101"/>
      <c r="K1103" s="101"/>
      <c r="L1103" s="101"/>
      <c r="M1103" s="101"/>
      <c r="N1103" s="101"/>
      <c r="O1103" s="101"/>
      <c r="P1103" s="101"/>
      <c r="Q1103" s="101"/>
      <c r="R1103" s="101"/>
    </row>
    <row r="1104" spans="2:18" s="97" customFormat="1" ht="15">
      <c r="B1104" s="101"/>
      <c r="C1104" s="101"/>
      <c r="D1104" s="101"/>
      <c r="E1104" s="101"/>
      <c r="F1104" s="101"/>
      <c r="G1104" s="101"/>
      <c r="H1104" s="101"/>
      <c r="I1104" s="101"/>
      <c r="J1104" s="101"/>
      <c r="K1104" s="101"/>
      <c r="L1104" s="101"/>
      <c r="M1104" s="101"/>
      <c r="N1104" s="101"/>
      <c r="O1104" s="101"/>
      <c r="P1104" s="101"/>
      <c r="Q1104" s="101"/>
      <c r="R1104" s="101"/>
    </row>
    <row r="1105" spans="2:18" s="97" customFormat="1" ht="15">
      <c r="B1105" s="101"/>
      <c r="C1105" s="101"/>
      <c r="D1105" s="101"/>
      <c r="E1105" s="101"/>
      <c r="F1105" s="101"/>
      <c r="G1105" s="101"/>
      <c r="H1105" s="101"/>
      <c r="I1105" s="101"/>
      <c r="J1105" s="101"/>
      <c r="K1105" s="101"/>
      <c r="L1105" s="101"/>
      <c r="M1105" s="101"/>
      <c r="N1105" s="101"/>
      <c r="O1105" s="101"/>
      <c r="P1105" s="101"/>
      <c r="Q1105" s="101"/>
      <c r="R1105" s="101"/>
    </row>
    <row r="1106" spans="2:18" s="97" customFormat="1" ht="15">
      <c r="B1106" s="101"/>
      <c r="C1106" s="101"/>
      <c r="D1106" s="101"/>
      <c r="E1106" s="101"/>
      <c r="F1106" s="101"/>
      <c r="G1106" s="101"/>
      <c r="H1106" s="101"/>
      <c r="I1106" s="101"/>
      <c r="J1106" s="101"/>
      <c r="K1106" s="101"/>
      <c r="L1106" s="101"/>
      <c r="M1106" s="101"/>
      <c r="N1106" s="101"/>
      <c r="O1106" s="101"/>
      <c r="P1106" s="101"/>
      <c r="Q1106" s="101"/>
      <c r="R1106" s="101"/>
    </row>
    <row r="1107" spans="2:18" s="97" customFormat="1" ht="15">
      <c r="B1107" s="101"/>
      <c r="C1107" s="101"/>
      <c r="D1107" s="101"/>
      <c r="E1107" s="101"/>
      <c r="F1107" s="101"/>
      <c r="G1107" s="101"/>
      <c r="H1107" s="101"/>
      <c r="I1107" s="101"/>
      <c r="J1107" s="101"/>
      <c r="K1107" s="101"/>
      <c r="L1107" s="101"/>
      <c r="M1107" s="101"/>
      <c r="N1107" s="101"/>
      <c r="O1107" s="101"/>
      <c r="P1107" s="101"/>
      <c r="Q1107" s="101"/>
      <c r="R1107" s="101"/>
    </row>
    <row r="1108" spans="2:18" s="97" customFormat="1" ht="15">
      <c r="B1108" s="101"/>
      <c r="C1108" s="101"/>
      <c r="D1108" s="101"/>
      <c r="E1108" s="101"/>
      <c r="F1108" s="101"/>
      <c r="G1108" s="101"/>
      <c r="H1108" s="101"/>
      <c r="I1108" s="101"/>
      <c r="J1108" s="101"/>
      <c r="K1108" s="101"/>
      <c r="L1108" s="101"/>
      <c r="M1108" s="101"/>
      <c r="N1108" s="101"/>
      <c r="O1108" s="101"/>
      <c r="P1108" s="101"/>
      <c r="Q1108" s="101"/>
      <c r="R1108" s="101"/>
    </row>
    <row r="1109" spans="2:18" s="97" customFormat="1" ht="15">
      <c r="B1109" s="101"/>
      <c r="C1109" s="101"/>
      <c r="D1109" s="101"/>
      <c r="E1109" s="101"/>
      <c r="F1109" s="101"/>
      <c r="G1109" s="101"/>
      <c r="H1109" s="101"/>
      <c r="I1109" s="101"/>
      <c r="J1109" s="101"/>
      <c r="K1109" s="101"/>
      <c r="L1109" s="101"/>
      <c r="M1109" s="101"/>
      <c r="N1109" s="101"/>
      <c r="O1109" s="101"/>
      <c r="P1109" s="101"/>
      <c r="Q1109" s="101"/>
      <c r="R1109" s="101"/>
    </row>
    <row r="1110" spans="2:18" s="97" customFormat="1" ht="15">
      <c r="B1110" s="101"/>
      <c r="C1110" s="101"/>
      <c r="D1110" s="101"/>
      <c r="E1110" s="101"/>
      <c r="F1110" s="101"/>
      <c r="G1110" s="101"/>
      <c r="H1110" s="101"/>
      <c r="I1110" s="101"/>
      <c r="J1110" s="101"/>
      <c r="K1110" s="101"/>
      <c r="L1110" s="101"/>
      <c r="M1110" s="101"/>
      <c r="N1110" s="101"/>
      <c r="O1110" s="101"/>
      <c r="P1110" s="101"/>
      <c r="Q1110" s="101"/>
      <c r="R1110" s="101"/>
    </row>
    <row r="1111" spans="2:18" s="97" customFormat="1" ht="15">
      <c r="B1111" s="101"/>
      <c r="C1111" s="101"/>
      <c r="D1111" s="101"/>
      <c r="E1111" s="101"/>
      <c r="F1111" s="101"/>
      <c r="G1111" s="101"/>
      <c r="H1111" s="101"/>
      <c r="I1111" s="101"/>
      <c r="J1111" s="101"/>
      <c r="K1111" s="101"/>
      <c r="L1111" s="101"/>
      <c r="M1111" s="101"/>
      <c r="N1111" s="101"/>
      <c r="O1111" s="101"/>
      <c r="P1111" s="101"/>
      <c r="Q1111" s="101"/>
      <c r="R1111" s="101"/>
    </row>
    <row r="1112" spans="2:18" s="97" customFormat="1" ht="15">
      <c r="B1112" s="101"/>
      <c r="C1112" s="101"/>
      <c r="D1112" s="101"/>
      <c r="E1112" s="101"/>
      <c r="F1112" s="101"/>
      <c r="G1112" s="101"/>
      <c r="H1112" s="101"/>
      <c r="I1112" s="101"/>
      <c r="J1112" s="101"/>
      <c r="K1112" s="101"/>
      <c r="L1112" s="101"/>
      <c r="M1112" s="101"/>
      <c r="N1112" s="101"/>
      <c r="O1112" s="101"/>
      <c r="P1112" s="101"/>
      <c r="Q1112" s="101"/>
      <c r="R1112" s="101"/>
    </row>
    <row r="1113" spans="2:18" s="97" customFormat="1" ht="15">
      <c r="B1113" s="101"/>
      <c r="C1113" s="101"/>
      <c r="D1113" s="101"/>
      <c r="E1113" s="101"/>
      <c r="F1113" s="101"/>
      <c r="G1113" s="101"/>
      <c r="H1113" s="101"/>
      <c r="I1113" s="101"/>
      <c r="J1113" s="101"/>
      <c r="K1113" s="101"/>
      <c r="L1113" s="101"/>
      <c r="M1113" s="101"/>
      <c r="N1113" s="101"/>
      <c r="O1113" s="101"/>
      <c r="P1113" s="101"/>
      <c r="Q1113" s="101"/>
      <c r="R1113" s="101"/>
    </row>
    <row r="1114" spans="2:18" s="97" customFormat="1" ht="15">
      <c r="B1114" s="101"/>
      <c r="C1114" s="101"/>
      <c r="D1114" s="101"/>
      <c r="E1114" s="101"/>
      <c r="F1114" s="101"/>
      <c r="G1114" s="101"/>
      <c r="H1114" s="101"/>
      <c r="I1114" s="101"/>
      <c r="J1114" s="101"/>
      <c r="K1114" s="101"/>
      <c r="L1114" s="101"/>
      <c r="M1114" s="101"/>
      <c r="N1114" s="101"/>
      <c r="O1114" s="101"/>
      <c r="P1114" s="101"/>
      <c r="Q1114" s="101"/>
      <c r="R1114" s="101"/>
    </row>
    <row r="1115" spans="2:18" s="97" customFormat="1" ht="15">
      <c r="B1115" s="101"/>
      <c r="C1115" s="101"/>
      <c r="D1115" s="101"/>
      <c r="E1115" s="101"/>
      <c r="F1115" s="101"/>
      <c r="G1115" s="101"/>
      <c r="H1115" s="101"/>
      <c r="I1115" s="101"/>
      <c r="J1115" s="101"/>
      <c r="K1115" s="101"/>
      <c r="L1115" s="101"/>
      <c r="M1115" s="101"/>
      <c r="N1115" s="101"/>
      <c r="O1115" s="101"/>
      <c r="P1115" s="101"/>
      <c r="Q1115" s="101"/>
      <c r="R1115" s="101"/>
    </row>
    <row r="1116" spans="2:18" s="97" customFormat="1" ht="15">
      <c r="B1116" s="101"/>
      <c r="C1116" s="101"/>
      <c r="D1116" s="101"/>
      <c r="E1116" s="101"/>
      <c r="F1116" s="101"/>
      <c r="G1116" s="101"/>
      <c r="H1116" s="101"/>
      <c r="I1116" s="101"/>
      <c r="J1116" s="101"/>
      <c r="K1116" s="101"/>
      <c r="L1116" s="101"/>
      <c r="M1116" s="101"/>
      <c r="N1116" s="101"/>
      <c r="O1116" s="101"/>
      <c r="P1116" s="101"/>
      <c r="Q1116" s="101"/>
      <c r="R1116" s="101"/>
    </row>
    <row r="1117" spans="2:18" s="97" customFormat="1" ht="15">
      <c r="B1117" s="101"/>
      <c r="C1117" s="101"/>
      <c r="D1117" s="101"/>
      <c r="E1117" s="101"/>
      <c r="F1117" s="101"/>
      <c r="G1117" s="101"/>
      <c r="H1117" s="101"/>
      <c r="I1117" s="101"/>
      <c r="J1117" s="101"/>
      <c r="K1117" s="101"/>
      <c r="L1117" s="101"/>
      <c r="M1117" s="101"/>
      <c r="N1117" s="101"/>
      <c r="O1117" s="101"/>
      <c r="P1117" s="101"/>
      <c r="Q1117" s="101"/>
      <c r="R1117" s="101"/>
    </row>
    <row r="1118" spans="2:18" s="97" customFormat="1" ht="15">
      <c r="B1118" s="101"/>
      <c r="C1118" s="101"/>
      <c r="D1118" s="101"/>
      <c r="E1118" s="101"/>
      <c r="F1118" s="101"/>
      <c r="G1118" s="101"/>
      <c r="H1118" s="101"/>
      <c r="I1118" s="101"/>
      <c r="J1118" s="101"/>
      <c r="K1118" s="101"/>
      <c r="L1118" s="101"/>
      <c r="M1118" s="101"/>
      <c r="N1118" s="101"/>
      <c r="O1118" s="101"/>
      <c r="P1118" s="101"/>
      <c r="Q1118" s="101"/>
      <c r="R1118" s="101"/>
    </row>
    <row r="1119" spans="2:18" s="97" customFormat="1" ht="15">
      <c r="B1119" s="101"/>
      <c r="C1119" s="101"/>
      <c r="D1119" s="101"/>
      <c r="E1119" s="101"/>
      <c r="F1119" s="101"/>
      <c r="G1119" s="101"/>
      <c r="H1119" s="101"/>
      <c r="I1119" s="101"/>
      <c r="J1119" s="101"/>
      <c r="K1119" s="101"/>
      <c r="L1119" s="101"/>
      <c r="M1119" s="101"/>
      <c r="N1119" s="101"/>
      <c r="O1119" s="101"/>
      <c r="P1119" s="101"/>
      <c r="Q1119" s="101"/>
      <c r="R1119" s="101"/>
    </row>
    <row r="1120" spans="2:18" s="97" customFormat="1" ht="15">
      <c r="B1120" s="101"/>
      <c r="C1120" s="101"/>
      <c r="D1120" s="101"/>
      <c r="E1120" s="101"/>
      <c r="F1120" s="101"/>
      <c r="G1120" s="101"/>
      <c r="H1120" s="101"/>
      <c r="I1120" s="101"/>
      <c r="J1120" s="101"/>
      <c r="K1120" s="101"/>
      <c r="L1120" s="101"/>
      <c r="M1120" s="101"/>
      <c r="N1120" s="101"/>
      <c r="O1120" s="101"/>
      <c r="P1120" s="101"/>
      <c r="Q1120" s="101"/>
      <c r="R1120" s="101"/>
    </row>
    <row r="1121" spans="2:18" s="97" customFormat="1" ht="15">
      <c r="B1121" s="101"/>
      <c r="C1121" s="101"/>
      <c r="D1121" s="101"/>
      <c r="E1121" s="101"/>
      <c r="F1121" s="101"/>
      <c r="G1121" s="101"/>
      <c r="H1121" s="101"/>
      <c r="I1121" s="101"/>
      <c r="J1121" s="101"/>
      <c r="K1121" s="101"/>
      <c r="L1121" s="101"/>
      <c r="M1121" s="101"/>
      <c r="N1121" s="101"/>
      <c r="O1121" s="101"/>
      <c r="P1121" s="101"/>
      <c r="Q1121" s="101"/>
      <c r="R1121" s="101"/>
    </row>
    <row r="1122" spans="2:18" s="97" customFormat="1" ht="15">
      <c r="B1122" s="101"/>
      <c r="C1122" s="101"/>
      <c r="D1122" s="101"/>
      <c r="E1122" s="101"/>
      <c r="F1122" s="101"/>
      <c r="G1122" s="101"/>
      <c r="H1122" s="101"/>
      <c r="I1122" s="101"/>
      <c r="J1122" s="101"/>
      <c r="K1122" s="101"/>
      <c r="L1122" s="101"/>
      <c r="M1122" s="101"/>
      <c r="N1122" s="101"/>
      <c r="O1122" s="101"/>
      <c r="P1122" s="101"/>
      <c r="Q1122" s="101"/>
      <c r="R1122" s="101"/>
    </row>
    <row r="1123" spans="2:18" s="97" customFormat="1" ht="15">
      <c r="B1123" s="101"/>
      <c r="C1123" s="101"/>
      <c r="D1123" s="101"/>
      <c r="E1123" s="101"/>
      <c r="F1123" s="101"/>
      <c r="G1123" s="101"/>
      <c r="H1123" s="101"/>
      <c r="I1123" s="101"/>
      <c r="J1123" s="101"/>
      <c r="K1123" s="101"/>
      <c r="L1123" s="101"/>
      <c r="M1123" s="101"/>
      <c r="N1123" s="101"/>
      <c r="O1123" s="101"/>
      <c r="P1123" s="101"/>
      <c r="Q1123" s="101"/>
      <c r="R1123" s="101"/>
    </row>
    <row r="1124" spans="2:18" s="97" customFormat="1" ht="15">
      <c r="B1124" s="101"/>
      <c r="C1124" s="101"/>
      <c r="D1124" s="101"/>
      <c r="E1124" s="101"/>
      <c r="F1124" s="101"/>
      <c r="G1124" s="101"/>
      <c r="H1124" s="101"/>
      <c r="I1124" s="101"/>
      <c r="J1124" s="101"/>
      <c r="K1124" s="101"/>
      <c r="L1124" s="101"/>
      <c r="M1124" s="101"/>
      <c r="N1124" s="101"/>
      <c r="O1124" s="101"/>
      <c r="P1124" s="101"/>
      <c r="Q1124" s="101"/>
      <c r="R1124" s="101"/>
    </row>
    <row r="1125" spans="2:18" s="97" customFormat="1" ht="15">
      <c r="B1125" s="101"/>
      <c r="C1125" s="101"/>
      <c r="D1125" s="101"/>
      <c r="E1125" s="101"/>
      <c r="F1125" s="101"/>
      <c r="G1125" s="101"/>
      <c r="H1125" s="101"/>
      <c r="I1125" s="101"/>
      <c r="J1125" s="101"/>
      <c r="K1125" s="101"/>
      <c r="L1125" s="101"/>
      <c r="M1125" s="101"/>
      <c r="N1125" s="101"/>
      <c r="O1125" s="101"/>
      <c r="P1125" s="101"/>
      <c r="Q1125" s="101"/>
      <c r="R1125" s="101"/>
    </row>
    <row r="1126" spans="2:18" s="97" customFormat="1" ht="15">
      <c r="B1126" s="101"/>
      <c r="C1126" s="101"/>
      <c r="D1126" s="101"/>
      <c r="E1126" s="101"/>
      <c r="F1126" s="101"/>
      <c r="G1126" s="101"/>
      <c r="H1126" s="101"/>
      <c r="I1126" s="101"/>
      <c r="J1126" s="101"/>
      <c r="K1126" s="101"/>
      <c r="L1126" s="101"/>
      <c r="M1126" s="101"/>
      <c r="N1126" s="101"/>
      <c r="O1126" s="101"/>
      <c r="P1126" s="101"/>
      <c r="Q1126" s="101"/>
      <c r="R1126" s="101"/>
    </row>
    <row r="1127" spans="2:18" s="97" customFormat="1" ht="15">
      <c r="B1127" s="101"/>
      <c r="C1127" s="101"/>
      <c r="D1127" s="101"/>
      <c r="E1127" s="101"/>
      <c r="F1127" s="101"/>
      <c r="G1127" s="101"/>
      <c r="H1127" s="101"/>
      <c r="I1127" s="101"/>
      <c r="J1127" s="101"/>
      <c r="K1127" s="101"/>
      <c r="L1127" s="101"/>
      <c r="M1127" s="101"/>
      <c r="N1127" s="101"/>
      <c r="O1127" s="101"/>
      <c r="P1127" s="101"/>
      <c r="Q1127" s="101"/>
      <c r="R1127" s="101"/>
    </row>
    <row r="1128" spans="2:18" s="97" customFormat="1" ht="15">
      <c r="B1128" s="101"/>
      <c r="C1128" s="101"/>
      <c r="D1128" s="101"/>
      <c r="E1128" s="101"/>
      <c r="F1128" s="101"/>
      <c r="G1128" s="101"/>
      <c r="H1128" s="101"/>
      <c r="I1128" s="101"/>
      <c r="J1128" s="101"/>
      <c r="K1128" s="101"/>
      <c r="L1128" s="101"/>
      <c r="M1128" s="101"/>
      <c r="N1128" s="101"/>
      <c r="O1128" s="101"/>
      <c r="P1128" s="101"/>
      <c r="Q1128" s="101"/>
      <c r="R1128" s="101"/>
    </row>
    <row r="1129" spans="2:18" s="97" customFormat="1" ht="15">
      <c r="B1129" s="101"/>
      <c r="C1129" s="101"/>
      <c r="D1129" s="101"/>
      <c r="E1129" s="101"/>
      <c r="F1129" s="101"/>
      <c r="G1129" s="101"/>
      <c r="H1129" s="101"/>
      <c r="I1129" s="101"/>
      <c r="J1129" s="101"/>
      <c r="K1129" s="101"/>
      <c r="L1129" s="101"/>
      <c r="M1129" s="101"/>
      <c r="N1129" s="101"/>
      <c r="O1129" s="101"/>
      <c r="P1129" s="101"/>
      <c r="Q1129" s="101"/>
      <c r="R1129" s="101"/>
    </row>
    <row r="1130" spans="2:18" s="97" customFormat="1" ht="15">
      <c r="B1130" s="101"/>
      <c r="C1130" s="101"/>
      <c r="D1130" s="101"/>
      <c r="E1130" s="101"/>
      <c r="F1130" s="101"/>
      <c r="G1130" s="101"/>
      <c r="H1130" s="101"/>
      <c r="I1130" s="101"/>
      <c r="J1130" s="101"/>
      <c r="K1130" s="101"/>
      <c r="L1130" s="101"/>
      <c r="M1130" s="101"/>
      <c r="N1130" s="101"/>
      <c r="O1130" s="101"/>
      <c r="P1130" s="101"/>
      <c r="Q1130" s="101"/>
      <c r="R1130" s="101"/>
    </row>
    <row r="1131" spans="2:18" s="97" customFormat="1" ht="15">
      <c r="B1131" s="101"/>
      <c r="C1131" s="101"/>
      <c r="D1131" s="101"/>
      <c r="E1131" s="101"/>
      <c r="F1131" s="101"/>
      <c r="G1131" s="101"/>
      <c r="H1131" s="101"/>
      <c r="I1131" s="101"/>
      <c r="J1131" s="101"/>
      <c r="K1131" s="101"/>
      <c r="L1131" s="101"/>
      <c r="M1131" s="101"/>
      <c r="N1131" s="101"/>
      <c r="O1131" s="101"/>
      <c r="P1131" s="101"/>
      <c r="Q1131" s="101"/>
      <c r="R1131" s="101"/>
    </row>
    <row r="1132" spans="2:18" s="97" customFormat="1" ht="15">
      <c r="B1132" s="101"/>
      <c r="C1132" s="101"/>
      <c r="D1132" s="101"/>
      <c r="E1132" s="101"/>
      <c r="F1132" s="101"/>
      <c r="G1132" s="101"/>
      <c r="H1132" s="101"/>
      <c r="I1132" s="101"/>
      <c r="J1132" s="101"/>
      <c r="K1132" s="101"/>
      <c r="L1132" s="101"/>
      <c r="M1132" s="101"/>
      <c r="N1132" s="101"/>
      <c r="O1132" s="101"/>
      <c r="P1132" s="101"/>
      <c r="Q1132" s="101"/>
      <c r="R1132" s="101"/>
    </row>
    <row r="1133" spans="2:18" s="97" customFormat="1" ht="15">
      <c r="B1133" s="101"/>
      <c r="C1133" s="101"/>
      <c r="D1133" s="101"/>
      <c r="E1133" s="101"/>
      <c r="F1133" s="101"/>
      <c r="G1133" s="101"/>
      <c r="H1133" s="101"/>
      <c r="I1133" s="101"/>
      <c r="J1133" s="101"/>
      <c r="K1133" s="101"/>
      <c r="L1133" s="101"/>
      <c r="M1133" s="101"/>
      <c r="N1133" s="101"/>
      <c r="O1133" s="101"/>
      <c r="P1133" s="101"/>
      <c r="Q1133" s="101"/>
      <c r="R1133" s="101"/>
    </row>
    <row r="1134" spans="2:18" s="97" customFormat="1" ht="15">
      <c r="B1134" s="101"/>
      <c r="C1134" s="101"/>
      <c r="D1134" s="101"/>
      <c r="E1134" s="101"/>
      <c r="F1134" s="101"/>
      <c r="G1134" s="101"/>
      <c r="H1134" s="101"/>
      <c r="I1134" s="101"/>
      <c r="J1134" s="101"/>
      <c r="K1134" s="101"/>
      <c r="L1134" s="101"/>
      <c r="M1134" s="101"/>
      <c r="N1134" s="101"/>
      <c r="O1134" s="101"/>
      <c r="P1134" s="101"/>
      <c r="Q1134" s="101"/>
      <c r="R1134" s="101"/>
    </row>
    <row r="1135" spans="2:18" s="97" customFormat="1" ht="15">
      <c r="B1135" s="101"/>
      <c r="C1135" s="101"/>
      <c r="D1135" s="101"/>
      <c r="E1135" s="101"/>
      <c r="F1135" s="101"/>
      <c r="G1135" s="101"/>
      <c r="H1135" s="101"/>
      <c r="I1135" s="101"/>
      <c r="J1135" s="101"/>
      <c r="K1135" s="101"/>
      <c r="L1135" s="101"/>
      <c r="M1135" s="101"/>
      <c r="N1135" s="101"/>
      <c r="O1135" s="101"/>
      <c r="P1135" s="101"/>
      <c r="Q1135" s="101"/>
      <c r="R1135" s="101"/>
    </row>
    <row r="1136" spans="2:18" s="97" customFormat="1" ht="15">
      <c r="B1136" s="101"/>
      <c r="C1136" s="101"/>
      <c r="D1136" s="101"/>
      <c r="E1136" s="101"/>
      <c r="F1136" s="101"/>
      <c r="G1136" s="101"/>
      <c r="H1136" s="101"/>
      <c r="I1136" s="101"/>
      <c r="J1136" s="101"/>
      <c r="K1136" s="101"/>
      <c r="L1136" s="101"/>
      <c r="M1136" s="101"/>
      <c r="N1136" s="101"/>
      <c r="O1136" s="101"/>
      <c r="P1136" s="101"/>
      <c r="Q1136" s="101"/>
      <c r="R1136" s="101"/>
    </row>
    <row r="1137" spans="2:18" s="97" customFormat="1" ht="15">
      <c r="B1137" s="101"/>
      <c r="C1137" s="101"/>
      <c r="D1137" s="101"/>
      <c r="E1137" s="101"/>
      <c r="F1137" s="101"/>
      <c r="G1137" s="101"/>
      <c r="H1137" s="101"/>
      <c r="I1137" s="101"/>
      <c r="J1137" s="101"/>
      <c r="K1137" s="101"/>
      <c r="L1137" s="101"/>
      <c r="M1137" s="101"/>
      <c r="N1137" s="101"/>
      <c r="O1137" s="101"/>
      <c r="P1137" s="101"/>
      <c r="Q1137" s="101"/>
      <c r="R1137" s="101"/>
    </row>
    <row r="1138" spans="2:18" s="97" customFormat="1" ht="15">
      <c r="B1138" s="101"/>
      <c r="C1138" s="101"/>
      <c r="D1138" s="101"/>
      <c r="E1138" s="101"/>
      <c r="F1138" s="101"/>
      <c r="G1138" s="101"/>
      <c r="H1138" s="101"/>
      <c r="I1138" s="101"/>
      <c r="J1138" s="101"/>
      <c r="K1138" s="101"/>
      <c r="L1138" s="101"/>
      <c r="M1138" s="101"/>
      <c r="N1138" s="101"/>
      <c r="O1138" s="101"/>
      <c r="P1138" s="101"/>
      <c r="Q1138" s="101"/>
      <c r="R1138" s="101"/>
    </row>
    <row r="1139" spans="2:18" s="97" customFormat="1" ht="15">
      <c r="B1139" s="101"/>
      <c r="C1139" s="101"/>
      <c r="D1139" s="101"/>
      <c r="E1139" s="101"/>
      <c r="F1139" s="101"/>
      <c r="G1139" s="101"/>
      <c r="H1139" s="101"/>
      <c r="I1139" s="101"/>
      <c r="J1139" s="101"/>
      <c r="K1139" s="101"/>
      <c r="L1139" s="101"/>
      <c r="M1139" s="101"/>
      <c r="N1139" s="101"/>
      <c r="O1139" s="101"/>
      <c r="P1139" s="101"/>
      <c r="Q1139" s="101"/>
      <c r="R1139" s="101"/>
    </row>
    <row r="1140" spans="2:18" s="97" customFormat="1" ht="15">
      <c r="B1140" s="101"/>
      <c r="C1140" s="101"/>
      <c r="D1140" s="101"/>
      <c r="E1140" s="101"/>
      <c r="F1140" s="101"/>
      <c r="G1140" s="101"/>
      <c r="H1140" s="101"/>
      <c r="I1140" s="101"/>
      <c r="J1140" s="101"/>
      <c r="K1140" s="101"/>
      <c r="L1140" s="101"/>
      <c r="M1140" s="101"/>
      <c r="N1140" s="101"/>
      <c r="O1140" s="101"/>
      <c r="P1140" s="101"/>
      <c r="Q1140" s="101"/>
      <c r="R1140" s="101"/>
    </row>
    <row r="1141" spans="2:18" s="97" customFormat="1" ht="15">
      <c r="B1141" s="101"/>
      <c r="C1141" s="101"/>
      <c r="D1141" s="101"/>
      <c r="E1141" s="101"/>
      <c r="F1141" s="101"/>
      <c r="G1141" s="101"/>
      <c r="H1141" s="101"/>
      <c r="I1141" s="101"/>
      <c r="J1141" s="101"/>
      <c r="K1141" s="101"/>
      <c r="L1141" s="101"/>
      <c r="M1141" s="101"/>
      <c r="N1141" s="101"/>
      <c r="O1141" s="101"/>
      <c r="P1141" s="101"/>
      <c r="Q1141" s="101"/>
      <c r="R1141" s="101"/>
    </row>
    <row r="1142" spans="2:18" s="97" customFormat="1" ht="15">
      <c r="B1142" s="101"/>
      <c r="C1142" s="101"/>
      <c r="D1142" s="101"/>
      <c r="E1142" s="101"/>
      <c r="F1142" s="101"/>
      <c r="G1142" s="101"/>
      <c r="H1142" s="101"/>
      <c r="I1142" s="101"/>
      <c r="J1142" s="101"/>
      <c r="K1142" s="101"/>
      <c r="L1142" s="101"/>
      <c r="M1142" s="101"/>
      <c r="N1142" s="101"/>
      <c r="O1142" s="101"/>
      <c r="P1142" s="101"/>
      <c r="Q1142" s="101"/>
      <c r="R1142" s="101"/>
    </row>
    <row r="1143" spans="2:18" s="97" customFormat="1" ht="15">
      <c r="B1143" s="101"/>
      <c r="C1143" s="101"/>
      <c r="D1143" s="101"/>
      <c r="E1143" s="101"/>
      <c r="F1143" s="101"/>
      <c r="G1143" s="101"/>
      <c r="H1143" s="101"/>
      <c r="I1143" s="101"/>
      <c r="J1143" s="101"/>
      <c r="K1143" s="101"/>
      <c r="L1143" s="101"/>
      <c r="M1143" s="101"/>
      <c r="N1143" s="101"/>
      <c r="O1143" s="101"/>
      <c r="P1143" s="101"/>
      <c r="Q1143" s="101"/>
      <c r="R1143" s="101"/>
    </row>
    <row r="1144" spans="2:18" s="97" customFormat="1" ht="15">
      <c r="B1144" s="101"/>
      <c r="C1144" s="101"/>
      <c r="D1144" s="101"/>
      <c r="E1144" s="101"/>
      <c r="F1144" s="101"/>
      <c r="G1144" s="101"/>
      <c r="H1144" s="101"/>
      <c r="I1144" s="101"/>
      <c r="J1144" s="101"/>
      <c r="K1144" s="101"/>
      <c r="L1144" s="101"/>
      <c r="M1144" s="101"/>
      <c r="N1144" s="101"/>
      <c r="O1144" s="101"/>
      <c r="P1144" s="101"/>
      <c r="Q1144" s="101"/>
      <c r="R1144" s="101"/>
    </row>
    <row r="1145" spans="2:18" s="97" customFormat="1" ht="15">
      <c r="B1145" s="101"/>
      <c r="C1145" s="101"/>
      <c r="D1145" s="101"/>
      <c r="E1145" s="101"/>
      <c r="F1145" s="101"/>
      <c r="G1145" s="101"/>
      <c r="H1145" s="101"/>
      <c r="I1145" s="101"/>
      <c r="J1145" s="101"/>
      <c r="K1145" s="101"/>
      <c r="L1145" s="101"/>
      <c r="M1145" s="101"/>
      <c r="N1145" s="101"/>
      <c r="O1145" s="101"/>
      <c r="P1145" s="101"/>
      <c r="Q1145" s="101"/>
      <c r="R1145" s="101"/>
    </row>
    <row r="1146" spans="2:18" s="97" customFormat="1" ht="15">
      <c r="B1146" s="101"/>
      <c r="C1146" s="101"/>
      <c r="D1146" s="101"/>
      <c r="E1146" s="101"/>
      <c r="F1146" s="101"/>
      <c r="G1146" s="101"/>
      <c r="H1146" s="101"/>
      <c r="I1146" s="101"/>
      <c r="J1146" s="101"/>
      <c r="K1146" s="101"/>
      <c r="L1146" s="101"/>
      <c r="M1146" s="101"/>
      <c r="N1146" s="101"/>
      <c r="O1146" s="101"/>
      <c r="P1146" s="101"/>
      <c r="Q1146" s="101"/>
      <c r="R1146" s="101"/>
    </row>
    <row r="1147" spans="2:18" s="97" customFormat="1" ht="15">
      <c r="B1147" s="101"/>
      <c r="C1147" s="101"/>
      <c r="D1147" s="101"/>
      <c r="E1147" s="101"/>
      <c r="F1147" s="101"/>
      <c r="G1147" s="101"/>
      <c r="H1147" s="101"/>
      <c r="I1147" s="101"/>
      <c r="J1147" s="101"/>
      <c r="K1147" s="101"/>
      <c r="L1147" s="101"/>
      <c r="M1147" s="101"/>
      <c r="N1147" s="101"/>
      <c r="O1147" s="101"/>
      <c r="P1147" s="101"/>
      <c r="Q1147" s="101"/>
      <c r="R1147" s="101"/>
    </row>
    <row r="1148" spans="2:18" s="97" customFormat="1" ht="15">
      <c r="B1148" s="101"/>
      <c r="C1148" s="101"/>
      <c r="D1148" s="101"/>
      <c r="E1148" s="101"/>
      <c r="F1148" s="101"/>
      <c r="G1148" s="101"/>
      <c r="H1148" s="101"/>
      <c r="I1148" s="101"/>
      <c r="J1148" s="101"/>
      <c r="K1148" s="101"/>
      <c r="L1148" s="101"/>
      <c r="M1148" s="101"/>
      <c r="N1148" s="101"/>
      <c r="O1148" s="101"/>
      <c r="P1148" s="101"/>
      <c r="Q1148" s="101"/>
      <c r="R1148" s="101"/>
    </row>
    <row r="1149" spans="2:18" s="97" customFormat="1" ht="15">
      <c r="B1149" s="101"/>
      <c r="C1149" s="101"/>
      <c r="D1149" s="101"/>
      <c r="E1149" s="101"/>
      <c r="F1149" s="101"/>
      <c r="G1149" s="101"/>
      <c r="H1149" s="101"/>
      <c r="I1149" s="101"/>
      <c r="J1149" s="101"/>
      <c r="K1149" s="101"/>
      <c r="L1149" s="101"/>
      <c r="M1149" s="101"/>
      <c r="N1149" s="101"/>
      <c r="O1149" s="101"/>
      <c r="P1149" s="101"/>
      <c r="Q1149" s="101"/>
      <c r="R1149" s="101"/>
    </row>
    <row r="1150" spans="2:18" s="97" customFormat="1" ht="15">
      <c r="B1150" s="101"/>
      <c r="C1150" s="101"/>
      <c r="D1150" s="101"/>
      <c r="E1150" s="101"/>
      <c r="F1150" s="101"/>
      <c r="G1150" s="101"/>
      <c r="H1150" s="101"/>
      <c r="I1150" s="101"/>
      <c r="J1150" s="101"/>
      <c r="K1150" s="101"/>
      <c r="L1150" s="101"/>
      <c r="M1150" s="101"/>
      <c r="N1150" s="101"/>
      <c r="O1150" s="101"/>
      <c r="P1150" s="101"/>
      <c r="Q1150" s="101"/>
      <c r="R1150" s="101"/>
    </row>
    <row r="1151" spans="2:18" s="97" customFormat="1" ht="15">
      <c r="B1151" s="101"/>
      <c r="C1151" s="101"/>
      <c r="D1151" s="101"/>
      <c r="E1151" s="101"/>
      <c r="F1151" s="101"/>
      <c r="G1151" s="101"/>
      <c r="H1151" s="101"/>
      <c r="I1151" s="101"/>
      <c r="J1151" s="101"/>
      <c r="K1151" s="101"/>
      <c r="L1151" s="101"/>
      <c r="M1151" s="101"/>
      <c r="N1151" s="101"/>
      <c r="O1151" s="101"/>
      <c r="P1151" s="101"/>
      <c r="Q1151" s="101"/>
      <c r="R1151" s="101"/>
    </row>
    <row r="1152" spans="2:18" s="97" customFormat="1" ht="15">
      <c r="B1152" s="101"/>
      <c r="C1152" s="101"/>
      <c r="D1152" s="101"/>
      <c r="E1152" s="101"/>
      <c r="F1152" s="101"/>
      <c r="G1152" s="101"/>
      <c r="H1152" s="101"/>
      <c r="I1152" s="101"/>
      <c r="J1152" s="101"/>
      <c r="K1152" s="101"/>
      <c r="L1152" s="101"/>
      <c r="M1152" s="101"/>
      <c r="N1152" s="101"/>
      <c r="O1152" s="101"/>
      <c r="P1152" s="101"/>
      <c r="Q1152" s="101"/>
      <c r="R1152" s="101"/>
    </row>
    <row r="1153" spans="2:18" s="97" customFormat="1" ht="15">
      <c r="B1153" s="101"/>
      <c r="C1153" s="101"/>
      <c r="D1153" s="101"/>
      <c r="E1153" s="101"/>
      <c r="F1153" s="101"/>
      <c r="G1153" s="101"/>
      <c r="H1153" s="101"/>
      <c r="I1153" s="101"/>
      <c r="J1153" s="101"/>
      <c r="K1153" s="101"/>
      <c r="L1153" s="101"/>
      <c r="M1153" s="101"/>
      <c r="N1153" s="101"/>
      <c r="O1153" s="101"/>
      <c r="P1153" s="101"/>
      <c r="Q1153" s="101"/>
      <c r="R1153" s="101"/>
    </row>
    <row r="1154" spans="2:18" s="97" customFormat="1" ht="15">
      <c r="B1154" s="101"/>
      <c r="C1154" s="101"/>
      <c r="D1154" s="101"/>
      <c r="E1154" s="101"/>
      <c r="F1154" s="101"/>
      <c r="G1154" s="101"/>
      <c r="H1154" s="101"/>
      <c r="I1154" s="101"/>
      <c r="J1154" s="101"/>
      <c r="K1154" s="101"/>
      <c r="L1154" s="101"/>
      <c r="M1154" s="101"/>
      <c r="N1154" s="101"/>
      <c r="O1154" s="101"/>
      <c r="P1154" s="101"/>
      <c r="Q1154" s="101"/>
      <c r="R1154" s="101"/>
    </row>
    <row r="1155" spans="2:18" s="97" customFormat="1" ht="15">
      <c r="B1155" s="101"/>
      <c r="C1155" s="101"/>
      <c r="D1155" s="101"/>
      <c r="E1155" s="101"/>
      <c r="F1155" s="101"/>
      <c r="G1155" s="101"/>
      <c r="H1155" s="101"/>
      <c r="I1155" s="101"/>
      <c r="J1155" s="101"/>
      <c r="K1155" s="101"/>
      <c r="L1155" s="101"/>
      <c r="M1155" s="101"/>
      <c r="N1155" s="101"/>
      <c r="O1155" s="101"/>
      <c r="P1155" s="101"/>
      <c r="Q1155" s="101"/>
      <c r="R1155" s="101"/>
    </row>
    <row r="1156" spans="2:18" s="97" customFormat="1" ht="15">
      <c r="B1156" s="101"/>
      <c r="C1156" s="101"/>
      <c r="D1156" s="101"/>
      <c r="E1156" s="101"/>
      <c r="F1156" s="101"/>
      <c r="G1156" s="101"/>
      <c r="H1156" s="101"/>
      <c r="I1156" s="101"/>
      <c r="J1156" s="101"/>
      <c r="K1156" s="101"/>
      <c r="L1156" s="101"/>
      <c r="M1156" s="101"/>
      <c r="N1156" s="101"/>
      <c r="O1156" s="101"/>
      <c r="P1156" s="101"/>
      <c r="Q1156" s="101"/>
      <c r="R1156" s="101"/>
    </row>
    <row r="1157" spans="2:18" s="97" customFormat="1" ht="15">
      <c r="B1157" s="101"/>
      <c r="C1157" s="101"/>
      <c r="D1157" s="101"/>
      <c r="E1157" s="101"/>
      <c r="F1157" s="101"/>
      <c r="G1157" s="101"/>
      <c r="H1157" s="101"/>
      <c r="I1157" s="101"/>
      <c r="J1157" s="101"/>
      <c r="K1157" s="101"/>
      <c r="L1157" s="101"/>
      <c r="M1157" s="101"/>
      <c r="N1157" s="101"/>
      <c r="O1157" s="101"/>
      <c r="P1157" s="101"/>
      <c r="Q1157" s="101"/>
      <c r="R1157" s="101"/>
    </row>
    <row r="1158" spans="2:18" s="97" customFormat="1" ht="15">
      <c r="B1158" s="101"/>
      <c r="C1158" s="101"/>
      <c r="D1158" s="101"/>
      <c r="E1158" s="101"/>
      <c r="F1158" s="101"/>
      <c r="G1158" s="101"/>
      <c r="H1158" s="101"/>
      <c r="I1158" s="101"/>
      <c r="J1158" s="101"/>
      <c r="K1158" s="101"/>
      <c r="L1158" s="101"/>
      <c r="M1158" s="101"/>
      <c r="N1158" s="101"/>
      <c r="O1158" s="101"/>
      <c r="P1158" s="101"/>
      <c r="Q1158" s="101"/>
      <c r="R1158" s="101"/>
    </row>
    <row r="1159" spans="2:18" s="97" customFormat="1" ht="15">
      <c r="B1159" s="101"/>
      <c r="C1159" s="101"/>
      <c r="D1159" s="101"/>
      <c r="E1159" s="101"/>
      <c r="F1159" s="101"/>
      <c r="G1159" s="101"/>
      <c r="H1159" s="101"/>
      <c r="I1159" s="101"/>
      <c r="J1159" s="101"/>
      <c r="K1159" s="101"/>
      <c r="L1159" s="101"/>
      <c r="M1159" s="101"/>
      <c r="N1159" s="101"/>
      <c r="O1159" s="101"/>
      <c r="P1159" s="101"/>
      <c r="Q1159" s="101"/>
      <c r="R1159" s="101"/>
    </row>
    <row r="1160" spans="2:18" s="97" customFormat="1" ht="15">
      <c r="B1160" s="101"/>
      <c r="C1160" s="101"/>
      <c r="D1160" s="101"/>
      <c r="E1160" s="101"/>
      <c r="F1160" s="101"/>
      <c r="G1160" s="101"/>
      <c r="H1160" s="101"/>
      <c r="I1160" s="101"/>
      <c r="J1160" s="101"/>
      <c r="K1160" s="101"/>
      <c r="L1160" s="101"/>
      <c r="M1160" s="101"/>
      <c r="N1160" s="101"/>
      <c r="O1160" s="101"/>
      <c r="P1160" s="101"/>
      <c r="Q1160" s="101"/>
      <c r="R1160" s="101"/>
    </row>
    <row r="1161" spans="2:18" s="97" customFormat="1" ht="15">
      <c r="B1161" s="101"/>
      <c r="C1161" s="101"/>
      <c r="D1161" s="101"/>
      <c r="E1161" s="101"/>
      <c r="F1161" s="101"/>
      <c r="G1161" s="101"/>
      <c r="H1161" s="101"/>
      <c r="I1161" s="101"/>
      <c r="J1161" s="101"/>
      <c r="K1161" s="101"/>
      <c r="L1161" s="101"/>
      <c r="M1161" s="101"/>
      <c r="N1161" s="101"/>
      <c r="O1161" s="101"/>
      <c r="P1161" s="101"/>
      <c r="Q1161" s="101"/>
      <c r="R1161" s="101"/>
    </row>
    <row r="1162" spans="2:18" s="97" customFormat="1" ht="15">
      <c r="B1162" s="101"/>
      <c r="C1162" s="101"/>
      <c r="D1162" s="101"/>
      <c r="E1162" s="101"/>
      <c r="F1162" s="101"/>
      <c r="G1162" s="101"/>
      <c r="H1162" s="101"/>
      <c r="I1162" s="101"/>
      <c r="J1162" s="101"/>
      <c r="K1162" s="101"/>
      <c r="L1162" s="101"/>
      <c r="M1162" s="101"/>
      <c r="N1162" s="101"/>
      <c r="O1162" s="101"/>
      <c r="P1162" s="101"/>
      <c r="Q1162" s="101"/>
      <c r="R1162" s="101"/>
    </row>
    <row r="1163" spans="2:18" s="97" customFormat="1" ht="15">
      <c r="B1163" s="101"/>
      <c r="C1163" s="101"/>
      <c r="D1163" s="101"/>
      <c r="E1163" s="101"/>
      <c r="F1163" s="101"/>
      <c r="G1163" s="101"/>
      <c r="H1163" s="101"/>
      <c r="I1163" s="101"/>
      <c r="J1163" s="101"/>
      <c r="K1163" s="101"/>
      <c r="L1163" s="101"/>
      <c r="M1163" s="101"/>
      <c r="N1163" s="101"/>
      <c r="O1163" s="101"/>
      <c r="P1163" s="101"/>
      <c r="Q1163" s="101"/>
      <c r="R1163" s="101"/>
    </row>
    <row r="1164" spans="2:18" s="97" customFormat="1" ht="15">
      <c r="B1164" s="101"/>
      <c r="C1164" s="101"/>
      <c r="D1164" s="101"/>
      <c r="E1164" s="101"/>
      <c r="F1164" s="101"/>
      <c r="G1164" s="101"/>
      <c r="H1164" s="101"/>
      <c r="I1164" s="101"/>
      <c r="J1164" s="101"/>
      <c r="K1164" s="101"/>
      <c r="L1164" s="101"/>
      <c r="M1164" s="101"/>
      <c r="N1164" s="101"/>
      <c r="O1164" s="101"/>
      <c r="P1164" s="101"/>
      <c r="Q1164" s="101"/>
      <c r="R1164" s="101"/>
    </row>
    <row r="1165" spans="2:18" s="97" customFormat="1" ht="15">
      <c r="B1165" s="101"/>
      <c r="C1165" s="101"/>
      <c r="D1165" s="101"/>
      <c r="E1165" s="101"/>
      <c r="F1165" s="101"/>
      <c r="G1165" s="101"/>
      <c r="H1165" s="101"/>
      <c r="I1165" s="101"/>
      <c r="J1165" s="101"/>
      <c r="K1165" s="101"/>
      <c r="L1165" s="101"/>
      <c r="M1165" s="101"/>
      <c r="N1165" s="101"/>
      <c r="O1165" s="101"/>
      <c r="P1165" s="101"/>
      <c r="Q1165" s="101"/>
      <c r="R1165" s="101"/>
    </row>
    <row r="1166" spans="2:18" s="97" customFormat="1" ht="15">
      <c r="B1166" s="101"/>
      <c r="C1166" s="101"/>
      <c r="D1166" s="101"/>
      <c r="E1166" s="101"/>
      <c r="F1166" s="101"/>
      <c r="G1166" s="101"/>
      <c r="H1166" s="101"/>
      <c r="I1166" s="101"/>
      <c r="J1166" s="101"/>
      <c r="K1166" s="101"/>
      <c r="L1166" s="101"/>
      <c r="M1166" s="101"/>
      <c r="N1166" s="101"/>
      <c r="O1166" s="101"/>
      <c r="P1166" s="101"/>
      <c r="Q1166" s="101"/>
      <c r="R1166" s="101"/>
    </row>
    <row r="1167" spans="2:18" s="97" customFormat="1" ht="15">
      <c r="B1167" s="101"/>
      <c r="C1167" s="101"/>
      <c r="D1167" s="101"/>
      <c r="E1167" s="101"/>
      <c r="F1167" s="101"/>
      <c r="G1167" s="101"/>
      <c r="H1167" s="101"/>
      <c r="I1167" s="101"/>
      <c r="J1167" s="101"/>
      <c r="K1167" s="101"/>
      <c r="L1167" s="101"/>
      <c r="M1167" s="101"/>
      <c r="N1167" s="101"/>
      <c r="O1167" s="101"/>
      <c r="P1167" s="101"/>
      <c r="Q1167" s="101"/>
      <c r="R1167" s="101"/>
    </row>
    <row r="1168" spans="2:18" s="97" customFormat="1" ht="15">
      <c r="B1168" s="101"/>
      <c r="C1168" s="101"/>
      <c r="D1168" s="101"/>
      <c r="E1168" s="101"/>
      <c r="F1168" s="101"/>
      <c r="G1168" s="101"/>
      <c r="H1168" s="101"/>
      <c r="I1168" s="101"/>
      <c r="J1168" s="101"/>
      <c r="K1168" s="101"/>
      <c r="L1168" s="101"/>
      <c r="M1168" s="101"/>
      <c r="N1168" s="101"/>
      <c r="O1168" s="101"/>
      <c r="P1168" s="101"/>
      <c r="Q1168" s="101"/>
      <c r="R1168" s="101"/>
    </row>
    <row r="1169" spans="2:18" s="97" customFormat="1" ht="15">
      <c r="B1169" s="101"/>
      <c r="C1169" s="101"/>
      <c r="D1169" s="101"/>
      <c r="E1169" s="101"/>
      <c r="F1169" s="101"/>
      <c r="G1169" s="101"/>
      <c r="H1169" s="101"/>
      <c r="I1169" s="101"/>
      <c r="J1169" s="101"/>
      <c r="K1169" s="101"/>
      <c r="L1169" s="101"/>
      <c r="M1169" s="101"/>
      <c r="N1169" s="101"/>
      <c r="O1169" s="101"/>
      <c r="P1169" s="101"/>
      <c r="Q1169" s="101"/>
      <c r="R1169" s="101"/>
    </row>
    <row r="1170" spans="2:18" s="97" customFormat="1" ht="15">
      <c r="B1170" s="101"/>
      <c r="C1170" s="101"/>
      <c r="D1170" s="101"/>
      <c r="E1170" s="101"/>
      <c r="F1170" s="101"/>
      <c r="G1170" s="101"/>
      <c r="H1170" s="101"/>
      <c r="I1170" s="101"/>
      <c r="J1170" s="101"/>
      <c r="K1170" s="101"/>
      <c r="L1170" s="101"/>
      <c r="M1170" s="101"/>
      <c r="N1170" s="101"/>
      <c r="O1170" s="101"/>
      <c r="P1170" s="101"/>
      <c r="Q1170" s="101"/>
      <c r="R1170" s="101"/>
    </row>
    <row r="1171" spans="2:18" s="97" customFormat="1" ht="15">
      <c r="B1171" s="101"/>
      <c r="C1171" s="101"/>
      <c r="D1171" s="101"/>
      <c r="E1171" s="101"/>
      <c r="F1171" s="101"/>
      <c r="G1171" s="101"/>
      <c r="H1171" s="101"/>
      <c r="I1171" s="101"/>
      <c r="J1171" s="101"/>
      <c r="K1171" s="101"/>
      <c r="L1171" s="101"/>
      <c r="M1171" s="101"/>
      <c r="N1171" s="101"/>
      <c r="O1171" s="101"/>
      <c r="P1171" s="101"/>
      <c r="Q1171" s="101"/>
      <c r="R1171" s="101"/>
    </row>
    <row r="1172" spans="2:18" s="97" customFormat="1" ht="15">
      <c r="B1172" s="101"/>
      <c r="C1172" s="101"/>
      <c r="D1172" s="101"/>
      <c r="E1172" s="101"/>
      <c r="F1172" s="101"/>
      <c r="G1172" s="101"/>
      <c r="H1172" s="101"/>
      <c r="I1172" s="101"/>
      <c r="J1172" s="101"/>
      <c r="K1172" s="101"/>
      <c r="L1172" s="101"/>
      <c r="M1172" s="101"/>
      <c r="N1172" s="101"/>
      <c r="O1172" s="101"/>
      <c r="P1172" s="101"/>
      <c r="Q1172" s="101"/>
      <c r="R1172" s="101"/>
    </row>
    <row r="1173" spans="2:18" s="97" customFormat="1" ht="15">
      <c r="B1173" s="101"/>
      <c r="C1173" s="101"/>
      <c r="D1173" s="101"/>
      <c r="E1173" s="101"/>
      <c r="F1173" s="101"/>
      <c r="G1173" s="101"/>
      <c r="H1173" s="101"/>
      <c r="I1173" s="101"/>
      <c r="J1173" s="101"/>
      <c r="K1173" s="101"/>
      <c r="L1173" s="101"/>
      <c r="M1173" s="101"/>
      <c r="N1173" s="101"/>
      <c r="O1173" s="101"/>
      <c r="P1173" s="101"/>
      <c r="Q1173" s="101"/>
      <c r="R1173" s="101"/>
    </row>
    <row r="1174" spans="2:18" s="97" customFormat="1" ht="15">
      <c r="B1174" s="101"/>
      <c r="C1174" s="101"/>
      <c r="D1174" s="101"/>
      <c r="E1174" s="101"/>
      <c r="F1174" s="101"/>
      <c r="G1174" s="101"/>
      <c r="H1174" s="101"/>
      <c r="I1174" s="101"/>
      <c r="J1174" s="101"/>
      <c r="K1174" s="101"/>
      <c r="L1174" s="101"/>
      <c r="M1174" s="101"/>
      <c r="N1174" s="101"/>
      <c r="O1174" s="101"/>
      <c r="P1174" s="101"/>
      <c r="Q1174" s="101"/>
      <c r="R1174" s="101"/>
    </row>
    <row r="1175" spans="2:18" s="97" customFormat="1" ht="15">
      <c r="B1175" s="101"/>
      <c r="C1175" s="101"/>
      <c r="D1175" s="101"/>
      <c r="E1175" s="101"/>
      <c r="F1175" s="101"/>
      <c r="G1175" s="101"/>
      <c r="H1175" s="101"/>
      <c r="I1175" s="101"/>
      <c r="J1175" s="101"/>
      <c r="K1175" s="101"/>
      <c r="L1175" s="101"/>
      <c r="M1175" s="101"/>
      <c r="N1175" s="101"/>
      <c r="O1175" s="101"/>
      <c r="P1175" s="101"/>
      <c r="Q1175" s="101"/>
      <c r="R1175" s="101"/>
    </row>
    <row r="1176" spans="2:18" s="97" customFormat="1" ht="15">
      <c r="B1176" s="101"/>
      <c r="C1176" s="101"/>
      <c r="D1176" s="101"/>
      <c r="E1176" s="101"/>
      <c r="F1176" s="101"/>
      <c r="G1176" s="101"/>
      <c r="H1176" s="101"/>
      <c r="I1176" s="101"/>
      <c r="J1176" s="101"/>
      <c r="K1176" s="101"/>
      <c r="L1176" s="101"/>
      <c r="M1176" s="101"/>
      <c r="N1176" s="101"/>
      <c r="O1176" s="101"/>
      <c r="P1176" s="101"/>
      <c r="Q1176" s="101"/>
      <c r="R1176" s="101"/>
    </row>
    <row r="1177" spans="2:18" s="97" customFormat="1" ht="15">
      <c r="B1177" s="101"/>
      <c r="C1177" s="101"/>
      <c r="D1177" s="101"/>
      <c r="E1177" s="101"/>
      <c r="F1177" s="101"/>
      <c r="G1177" s="101"/>
      <c r="H1177" s="101"/>
      <c r="I1177" s="101"/>
      <c r="J1177" s="101"/>
      <c r="K1177" s="101"/>
      <c r="L1177" s="101"/>
      <c r="M1177" s="101"/>
      <c r="N1177" s="101"/>
      <c r="O1177" s="101"/>
      <c r="P1177" s="101"/>
      <c r="Q1177" s="101"/>
      <c r="R1177" s="101"/>
    </row>
    <row r="1178" spans="2:18" s="97" customFormat="1" ht="15">
      <c r="B1178" s="101"/>
      <c r="C1178" s="101"/>
      <c r="D1178" s="101"/>
      <c r="E1178" s="101"/>
      <c r="F1178" s="101"/>
      <c r="G1178" s="101"/>
      <c r="H1178" s="101"/>
      <c r="I1178" s="101"/>
      <c r="J1178" s="101"/>
      <c r="K1178" s="101"/>
      <c r="L1178" s="101"/>
      <c r="M1178" s="101"/>
      <c r="N1178" s="101"/>
      <c r="O1178" s="101"/>
      <c r="P1178" s="101"/>
      <c r="Q1178" s="101"/>
      <c r="R1178" s="101"/>
    </row>
    <row r="1179" spans="2:18" s="97" customFormat="1" ht="15">
      <c r="B1179" s="101"/>
      <c r="C1179" s="101"/>
      <c r="D1179" s="101"/>
      <c r="E1179" s="101"/>
      <c r="F1179" s="101"/>
      <c r="G1179" s="101"/>
      <c r="H1179" s="101"/>
      <c r="I1179" s="101"/>
      <c r="J1179" s="101"/>
      <c r="K1179" s="101"/>
      <c r="L1179" s="101"/>
      <c r="M1179" s="101"/>
      <c r="N1179" s="101"/>
      <c r="O1179" s="101"/>
      <c r="P1179" s="101"/>
      <c r="Q1179" s="101"/>
      <c r="R1179" s="101"/>
    </row>
    <row r="1180" spans="2:18" s="97" customFormat="1" ht="15">
      <c r="B1180" s="101"/>
      <c r="C1180" s="101"/>
      <c r="D1180" s="101"/>
      <c r="E1180" s="101"/>
      <c r="F1180" s="101"/>
      <c r="G1180" s="101"/>
      <c r="H1180" s="101"/>
      <c r="I1180" s="101"/>
      <c r="J1180" s="101"/>
      <c r="K1180" s="101"/>
      <c r="L1180" s="101"/>
      <c r="M1180" s="101"/>
      <c r="N1180" s="101"/>
      <c r="O1180" s="101"/>
      <c r="P1180" s="101"/>
      <c r="Q1180" s="101"/>
      <c r="R1180" s="101"/>
    </row>
    <row r="1181" spans="2:18" s="97" customFormat="1" ht="15">
      <c r="B1181" s="101"/>
      <c r="C1181" s="101"/>
      <c r="D1181" s="101"/>
      <c r="E1181" s="101"/>
      <c r="F1181" s="101"/>
      <c r="G1181" s="101"/>
      <c r="H1181" s="101"/>
      <c r="I1181" s="101"/>
      <c r="J1181" s="101"/>
      <c r="K1181" s="101"/>
      <c r="L1181" s="101"/>
      <c r="M1181" s="101"/>
      <c r="N1181" s="101"/>
      <c r="O1181" s="101"/>
      <c r="P1181" s="101"/>
      <c r="Q1181" s="101"/>
      <c r="R1181" s="101"/>
    </row>
    <row r="1182" spans="2:18" s="97" customFormat="1" ht="15">
      <c r="B1182" s="101"/>
      <c r="C1182" s="101"/>
      <c r="D1182" s="101"/>
      <c r="E1182" s="101"/>
      <c r="F1182" s="101"/>
      <c r="G1182" s="101"/>
      <c r="H1182" s="101"/>
      <c r="I1182" s="101"/>
      <c r="J1182" s="101"/>
      <c r="K1182" s="101"/>
      <c r="L1182" s="101"/>
      <c r="M1182" s="101"/>
      <c r="N1182" s="101"/>
      <c r="O1182" s="101"/>
      <c r="P1182" s="101"/>
      <c r="Q1182" s="101"/>
      <c r="R1182" s="101"/>
    </row>
    <row r="1183" spans="2:18" s="97" customFormat="1" ht="15">
      <c r="B1183" s="101"/>
      <c r="C1183" s="101"/>
      <c r="D1183" s="101"/>
      <c r="E1183" s="101"/>
      <c r="F1183" s="101"/>
      <c r="G1183" s="101"/>
      <c r="H1183" s="101"/>
      <c r="I1183" s="101"/>
      <c r="J1183" s="101"/>
      <c r="K1183" s="101"/>
      <c r="L1183" s="101"/>
      <c r="M1183" s="101"/>
      <c r="N1183" s="101"/>
      <c r="O1183" s="101"/>
      <c r="P1183" s="101"/>
      <c r="Q1183" s="101"/>
      <c r="R1183" s="101"/>
    </row>
    <row r="1184" spans="2:18" s="97" customFormat="1" ht="15">
      <c r="B1184" s="101"/>
      <c r="C1184" s="101"/>
      <c r="D1184" s="101"/>
      <c r="E1184" s="101"/>
      <c r="F1184" s="101"/>
      <c r="G1184" s="101"/>
      <c r="H1184" s="101"/>
      <c r="I1184" s="101"/>
      <c r="J1184" s="101"/>
      <c r="K1184" s="101"/>
      <c r="L1184" s="101"/>
      <c r="M1184" s="101"/>
      <c r="N1184" s="101"/>
      <c r="O1184" s="101"/>
      <c r="P1184" s="101"/>
      <c r="Q1184" s="101"/>
      <c r="R1184" s="101"/>
    </row>
    <row r="1185" spans="2:18" s="97" customFormat="1" ht="15">
      <c r="B1185" s="101"/>
      <c r="C1185" s="101"/>
      <c r="D1185" s="101"/>
      <c r="E1185" s="101"/>
      <c r="F1185" s="101"/>
      <c r="G1185" s="101"/>
      <c r="H1185" s="101"/>
      <c r="I1185" s="101"/>
      <c r="J1185" s="101"/>
      <c r="K1185" s="101"/>
      <c r="L1185" s="101"/>
      <c r="M1185" s="101"/>
      <c r="N1185" s="101"/>
      <c r="O1185" s="101"/>
      <c r="P1185" s="101"/>
      <c r="Q1185" s="101"/>
      <c r="R1185" s="101"/>
    </row>
    <row r="1186" spans="2:18" s="97" customFormat="1" ht="15">
      <c r="B1186" s="101"/>
      <c r="C1186" s="101"/>
      <c r="D1186" s="101"/>
      <c r="E1186" s="101"/>
      <c r="F1186" s="101"/>
      <c r="G1186" s="101"/>
      <c r="H1186" s="101"/>
      <c r="I1186" s="101"/>
      <c r="J1186" s="101"/>
      <c r="K1186" s="101"/>
      <c r="L1186" s="101"/>
      <c r="M1186" s="101"/>
      <c r="N1186" s="101"/>
      <c r="O1186" s="101"/>
      <c r="P1186" s="101"/>
      <c r="Q1186" s="101"/>
      <c r="R1186" s="101"/>
    </row>
    <row r="1187" spans="2:18" s="97" customFormat="1" ht="15">
      <c r="B1187" s="101"/>
      <c r="C1187" s="101"/>
      <c r="D1187" s="101"/>
      <c r="E1187" s="101"/>
      <c r="F1187" s="101"/>
      <c r="G1187" s="101"/>
      <c r="H1187" s="101"/>
      <c r="I1187" s="101"/>
      <c r="J1187" s="101"/>
      <c r="K1187" s="101"/>
      <c r="L1187" s="101"/>
      <c r="M1187" s="101"/>
      <c r="N1187" s="101"/>
      <c r="O1187" s="101"/>
      <c r="P1187" s="101"/>
      <c r="Q1187" s="101"/>
      <c r="R1187" s="101"/>
    </row>
    <row r="1188" spans="2:18" s="97" customFormat="1" ht="15">
      <c r="B1188" s="101"/>
      <c r="C1188" s="101"/>
      <c r="D1188" s="101"/>
      <c r="E1188" s="101"/>
      <c r="F1188" s="101"/>
      <c r="G1188" s="101"/>
      <c r="H1188" s="101"/>
      <c r="I1188" s="101"/>
      <c r="J1188" s="101"/>
      <c r="K1188" s="101"/>
      <c r="L1188" s="101"/>
      <c r="M1188" s="101"/>
      <c r="N1188" s="101"/>
      <c r="O1188" s="101"/>
      <c r="P1188" s="101"/>
      <c r="Q1188" s="101"/>
      <c r="R1188" s="101"/>
    </row>
    <row r="1189" spans="2:18" s="97" customFormat="1" ht="15">
      <c r="B1189" s="101"/>
      <c r="C1189" s="101"/>
      <c r="D1189" s="101"/>
      <c r="E1189" s="101"/>
      <c r="F1189" s="101"/>
      <c r="G1189" s="101"/>
      <c r="H1189" s="101"/>
      <c r="I1189" s="101"/>
      <c r="J1189" s="101"/>
      <c r="K1189" s="101"/>
      <c r="L1189" s="101"/>
      <c r="M1189" s="101"/>
      <c r="N1189" s="101"/>
      <c r="O1189" s="101"/>
      <c r="P1189" s="101"/>
      <c r="Q1189" s="101"/>
      <c r="R1189" s="101"/>
    </row>
    <row r="1190" spans="2:18" s="97" customFormat="1" ht="15">
      <c r="B1190" s="101"/>
      <c r="C1190" s="101"/>
      <c r="D1190" s="101"/>
      <c r="E1190" s="101"/>
      <c r="F1190" s="101"/>
      <c r="G1190" s="101"/>
      <c r="H1190" s="101"/>
      <c r="I1190" s="101"/>
      <c r="J1190" s="101"/>
      <c r="K1190" s="101"/>
      <c r="L1190" s="101"/>
      <c r="M1190" s="101"/>
      <c r="N1190" s="101"/>
      <c r="O1190" s="101"/>
      <c r="P1190" s="101"/>
      <c r="Q1190" s="101"/>
      <c r="R1190" s="101"/>
    </row>
    <row r="1191" spans="2:18" s="97" customFormat="1" ht="15">
      <c r="B1191" s="101"/>
      <c r="C1191" s="101"/>
      <c r="D1191" s="101"/>
      <c r="E1191" s="101"/>
      <c r="F1191" s="101"/>
      <c r="G1191" s="101"/>
      <c r="H1191" s="101"/>
      <c r="I1191" s="101"/>
      <c r="J1191" s="101"/>
      <c r="K1191" s="101"/>
      <c r="L1191" s="101"/>
      <c r="M1191" s="101"/>
      <c r="N1191" s="101"/>
      <c r="O1191" s="101"/>
      <c r="P1191" s="101"/>
      <c r="Q1191" s="101"/>
      <c r="R1191" s="101"/>
    </row>
    <row r="1192" spans="2:18" s="97" customFormat="1" ht="15">
      <c r="B1192" s="101"/>
      <c r="C1192" s="101"/>
      <c r="D1192" s="101"/>
      <c r="E1192" s="101"/>
      <c r="F1192" s="101"/>
      <c r="G1192" s="101"/>
      <c r="H1192" s="101"/>
      <c r="I1192" s="101"/>
      <c r="J1192" s="101"/>
      <c r="K1192" s="101"/>
      <c r="L1192" s="101"/>
      <c r="M1192" s="101"/>
      <c r="N1192" s="101"/>
      <c r="O1192" s="101"/>
      <c r="P1192" s="101"/>
      <c r="Q1192" s="101"/>
      <c r="R1192" s="101"/>
    </row>
    <row r="1193" spans="2:18" s="97" customFormat="1" ht="15">
      <c r="B1193" s="101"/>
      <c r="C1193" s="101"/>
      <c r="D1193" s="101"/>
      <c r="E1193" s="101"/>
      <c r="F1193" s="101"/>
      <c r="G1193" s="101"/>
      <c r="H1193" s="101"/>
      <c r="I1193" s="101"/>
      <c r="J1193" s="101"/>
      <c r="K1193" s="101"/>
      <c r="L1193" s="101"/>
      <c r="M1193" s="101"/>
      <c r="N1193" s="101"/>
      <c r="O1193" s="101"/>
      <c r="P1193" s="101"/>
      <c r="Q1193" s="101"/>
      <c r="R1193" s="101"/>
    </row>
    <row r="1194" spans="2:18" s="97" customFormat="1" ht="15">
      <c r="B1194" s="101"/>
      <c r="C1194" s="101"/>
      <c r="D1194" s="101"/>
      <c r="E1194" s="101"/>
      <c r="F1194" s="101"/>
      <c r="G1194" s="101"/>
      <c r="H1194" s="101"/>
      <c r="I1194" s="101"/>
      <c r="J1194" s="101"/>
      <c r="K1194" s="101"/>
      <c r="L1194" s="101"/>
      <c r="M1194" s="101"/>
      <c r="N1194" s="101"/>
      <c r="O1194" s="101"/>
      <c r="P1194" s="101"/>
      <c r="Q1194" s="101"/>
      <c r="R1194" s="101"/>
    </row>
    <row r="1195" spans="2:18" s="97" customFormat="1" ht="15">
      <c r="B1195" s="101"/>
      <c r="C1195" s="101"/>
      <c r="D1195" s="101"/>
      <c r="E1195" s="101"/>
      <c r="F1195" s="101"/>
      <c r="G1195" s="101"/>
      <c r="H1195" s="101"/>
      <c r="I1195" s="101"/>
      <c r="J1195" s="101"/>
      <c r="K1195" s="101"/>
      <c r="L1195" s="101"/>
      <c r="M1195" s="101"/>
      <c r="N1195" s="101"/>
      <c r="O1195" s="101"/>
      <c r="P1195" s="101"/>
      <c r="Q1195" s="101"/>
      <c r="R1195" s="101"/>
    </row>
    <row r="1196" spans="2:18" s="97" customFormat="1" ht="15">
      <c r="B1196" s="101"/>
      <c r="C1196" s="101"/>
      <c r="D1196" s="101"/>
      <c r="E1196" s="101"/>
      <c r="F1196" s="101"/>
      <c r="G1196" s="101"/>
      <c r="H1196" s="101"/>
      <c r="I1196" s="101"/>
      <c r="J1196" s="101"/>
      <c r="K1196" s="101"/>
      <c r="L1196" s="101"/>
      <c r="M1196" s="101"/>
      <c r="N1196" s="101"/>
      <c r="O1196" s="101"/>
      <c r="P1196" s="101"/>
      <c r="Q1196" s="101"/>
      <c r="R1196" s="101"/>
    </row>
    <row r="1197" spans="2:18" s="97" customFormat="1" ht="15">
      <c r="B1197" s="101"/>
      <c r="C1197" s="101"/>
      <c r="D1197" s="101"/>
      <c r="E1197" s="101"/>
      <c r="F1197" s="101"/>
      <c r="G1197" s="101"/>
      <c r="H1197" s="101"/>
      <c r="I1197" s="101"/>
      <c r="J1197" s="101"/>
      <c r="K1197" s="101"/>
      <c r="L1197" s="101"/>
      <c r="M1197" s="101"/>
      <c r="N1197" s="101"/>
      <c r="O1197" s="101"/>
      <c r="P1197" s="101"/>
      <c r="Q1197" s="101"/>
      <c r="R1197" s="101"/>
    </row>
    <row r="1198" spans="2:18" s="97" customFormat="1" ht="15">
      <c r="B1198" s="101"/>
      <c r="C1198" s="101"/>
      <c r="D1198" s="101"/>
      <c r="E1198" s="101"/>
      <c r="F1198" s="101"/>
      <c r="G1198" s="101"/>
      <c r="H1198" s="101"/>
      <c r="I1198" s="101"/>
      <c r="J1198" s="101"/>
      <c r="K1198" s="101"/>
      <c r="L1198" s="101"/>
      <c r="M1198" s="101"/>
      <c r="N1198" s="101"/>
      <c r="O1198" s="101"/>
      <c r="P1198" s="101"/>
      <c r="Q1198" s="101"/>
      <c r="R1198" s="101"/>
    </row>
    <row r="1199" spans="2:18" s="97" customFormat="1" ht="15">
      <c r="B1199" s="101"/>
      <c r="C1199" s="101"/>
      <c r="D1199" s="101"/>
      <c r="E1199" s="101"/>
      <c r="F1199" s="101"/>
      <c r="G1199" s="101"/>
      <c r="H1199" s="101"/>
      <c r="I1199" s="101"/>
      <c r="J1199" s="101"/>
      <c r="K1199" s="101"/>
      <c r="L1199" s="101"/>
      <c r="M1199" s="101"/>
      <c r="N1199" s="101"/>
      <c r="O1199" s="101"/>
      <c r="P1199" s="101"/>
      <c r="Q1199" s="101"/>
      <c r="R1199" s="101"/>
    </row>
    <row r="1200" spans="2:18" s="97" customFormat="1" ht="15">
      <c r="B1200" s="101"/>
      <c r="C1200" s="101"/>
      <c r="D1200" s="101"/>
      <c r="E1200" s="101"/>
      <c r="F1200" s="101"/>
      <c r="G1200" s="101"/>
      <c r="H1200" s="101"/>
      <c r="I1200" s="101"/>
      <c r="J1200" s="101"/>
      <c r="K1200" s="101"/>
      <c r="L1200" s="101"/>
      <c r="M1200" s="101"/>
      <c r="N1200" s="101"/>
      <c r="O1200" s="101"/>
      <c r="P1200" s="101"/>
      <c r="Q1200" s="101"/>
      <c r="R1200" s="101"/>
    </row>
    <row r="1201" spans="2:18" s="97" customFormat="1" ht="15">
      <c r="B1201" s="101"/>
      <c r="C1201" s="101"/>
      <c r="D1201" s="101"/>
      <c r="E1201" s="101"/>
      <c r="F1201" s="101"/>
      <c r="G1201" s="101"/>
      <c r="H1201" s="101"/>
      <c r="I1201" s="101"/>
      <c r="J1201" s="101"/>
      <c r="K1201" s="101"/>
      <c r="L1201" s="101"/>
      <c r="M1201" s="101"/>
      <c r="N1201" s="101"/>
      <c r="O1201" s="101"/>
      <c r="P1201" s="101"/>
      <c r="Q1201" s="101"/>
      <c r="R1201" s="101"/>
    </row>
    <row r="1202" spans="2:18" s="97" customFormat="1" ht="15">
      <c r="B1202" s="101"/>
      <c r="C1202" s="101"/>
      <c r="D1202" s="101"/>
      <c r="E1202" s="101"/>
      <c r="F1202" s="101"/>
      <c r="G1202" s="101"/>
      <c r="H1202" s="101"/>
      <c r="I1202" s="101"/>
      <c r="J1202" s="101"/>
      <c r="K1202" s="101"/>
      <c r="L1202" s="101"/>
      <c r="M1202" s="101"/>
      <c r="N1202" s="101"/>
      <c r="O1202" s="101"/>
      <c r="P1202" s="101"/>
      <c r="Q1202" s="101"/>
      <c r="R1202" s="101"/>
    </row>
    <row r="1203" spans="2:18" s="97" customFormat="1" ht="15">
      <c r="B1203" s="101"/>
      <c r="C1203" s="101"/>
      <c r="D1203" s="101"/>
      <c r="E1203" s="101"/>
      <c r="F1203" s="101"/>
      <c r="G1203" s="101"/>
      <c r="H1203" s="101"/>
      <c r="I1203" s="101"/>
      <c r="J1203" s="101"/>
      <c r="K1203" s="101"/>
      <c r="L1203" s="101"/>
      <c r="M1203" s="101"/>
      <c r="N1203" s="101"/>
      <c r="O1203" s="101"/>
      <c r="P1203" s="101"/>
      <c r="Q1203" s="101"/>
      <c r="R1203" s="101"/>
    </row>
    <row r="1204" spans="2:18" s="97" customFormat="1" ht="15">
      <c r="B1204" s="101"/>
      <c r="C1204" s="101"/>
      <c r="D1204" s="101"/>
      <c r="E1204" s="101"/>
      <c r="F1204" s="101"/>
      <c r="G1204" s="101"/>
      <c r="H1204" s="101"/>
      <c r="I1204" s="101"/>
      <c r="J1204" s="101"/>
      <c r="K1204" s="101"/>
      <c r="L1204" s="101"/>
      <c r="M1204" s="101"/>
      <c r="N1204" s="101"/>
      <c r="O1204" s="101"/>
      <c r="P1204" s="101"/>
      <c r="Q1204" s="101"/>
      <c r="R1204" s="101"/>
    </row>
    <row r="1205" spans="2:18" s="97" customFormat="1" ht="15">
      <c r="B1205" s="101"/>
      <c r="C1205" s="101"/>
      <c r="D1205" s="101"/>
      <c r="E1205" s="101"/>
      <c r="F1205" s="101"/>
      <c r="G1205" s="101"/>
      <c r="H1205" s="101"/>
      <c r="I1205" s="101"/>
      <c r="J1205" s="101"/>
      <c r="K1205" s="101"/>
      <c r="L1205" s="101"/>
      <c r="M1205" s="101"/>
      <c r="N1205" s="101"/>
      <c r="O1205" s="101"/>
      <c r="P1205" s="101"/>
      <c r="Q1205" s="101"/>
      <c r="R1205" s="101"/>
    </row>
    <row r="1206" spans="2:18" s="97" customFormat="1" ht="15">
      <c r="B1206" s="101"/>
      <c r="C1206" s="101"/>
      <c r="D1206" s="101"/>
      <c r="E1206" s="101"/>
      <c r="F1206" s="101"/>
      <c r="G1206" s="101"/>
      <c r="H1206" s="101"/>
      <c r="I1206" s="101"/>
      <c r="J1206" s="101"/>
      <c r="K1206" s="101"/>
      <c r="L1206" s="101"/>
      <c r="M1206" s="101"/>
      <c r="N1206" s="101"/>
      <c r="O1206" s="101"/>
      <c r="P1206" s="101"/>
      <c r="Q1206" s="101"/>
      <c r="R1206" s="101"/>
    </row>
    <row r="1207" spans="2:18" s="97" customFormat="1" ht="15">
      <c r="B1207" s="101"/>
      <c r="C1207" s="101"/>
      <c r="D1207" s="101"/>
      <c r="E1207" s="101"/>
      <c r="F1207" s="101"/>
      <c r="G1207" s="101"/>
      <c r="H1207" s="101"/>
      <c r="I1207" s="101"/>
      <c r="J1207" s="101"/>
      <c r="K1207" s="101"/>
      <c r="L1207" s="101"/>
      <c r="M1207" s="101"/>
      <c r="N1207" s="101"/>
      <c r="O1207" s="101"/>
      <c r="P1207" s="101"/>
      <c r="Q1207" s="101"/>
      <c r="R1207" s="101"/>
    </row>
    <row r="1208" spans="2:18" s="97" customFormat="1" ht="15">
      <c r="B1208" s="101"/>
      <c r="C1208" s="101"/>
      <c r="D1208" s="101"/>
      <c r="E1208" s="101"/>
      <c r="F1208" s="101"/>
      <c r="G1208" s="101"/>
      <c r="H1208" s="101"/>
      <c r="I1208" s="101"/>
      <c r="J1208" s="101"/>
      <c r="K1208" s="101"/>
      <c r="L1208" s="101"/>
      <c r="M1208" s="101"/>
      <c r="N1208" s="101"/>
      <c r="O1208" s="101"/>
      <c r="P1208" s="101"/>
      <c r="Q1208" s="101"/>
      <c r="R1208" s="101"/>
    </row>
    <row r="1209" spans="2:18" s="97" customFormat="1" ht="15">
      <c r="B1209" s="101"/>
      <c r="C1209" s="101"/>
      <c r="D1209" s="101"/>
      <c r="E1209" s="101"/>
      <c r="F1209" s="101"/>
      <c r="G1209" s="101"/>
      <c r="H1209" s="101"/>
      <c r="I1209" s="101"/>
      <c r="J1209" s="101"/>
      <c r="K1209" s="101"/>
      <c r="L1209" s="101"/>
      <c r="M1209" s="101"/>
      <c r="N1209" s="101"/>
      <c r="O1209" s="101"/>
      <c r="P1209" s="101"/>
      <c r="Q1209" s="101"/>
      <c r="R1209" s="101"/>
    </row>
    <row r="1210" spans="2:18" s="97" customFormat="1" ht="15">
      <c r="B1210" s="101"/>
      <c r="C1210" s="101"/>
      <c r="D1210" s="101"/>
      <c r="E1210" s="101"/>
      <c r="F1210" s="101"/>
      <c r="G1210" s="101"/>
      <c r="H1210" s="101"/>
      <c r="I1210" s="101"/>
      <c r="J1210" s="101"/>
      <c r="K1210" s="101"/>
      <c r="L1210" s="101"/>
      <c r="M1210" s="101"/>
      <c r="N1210" s="101"/>
      <c r="O1210" s="101"/>
      <c r="P1210" s="101"/>
      <c r="Q1210" s="101"/>
      <c r="R1210" s="101"/>
    </row>
    <row r="1211" spans="2:18" s="97" customFormat="1" ht="15">
      <c r="B1211" s="101"/>
      <c r="C1211" s="101"/>
      <c r="D1211" s="101"/>
      <c r="E1211" s="101"/>
      <c r="F1211" s="101"/>
      <c r="G1211" s="101"/>
      <c r="H1211" s="101"/>
      <c r="I1211" s="101"/>
      <c r="J1211" s="101"/>
      <c r="K1211" s="101"/>
      <c r="L1211" s="101"/>
      <c r="M1211" s="101"/>
      <c r="N1211" s="101"/>
      <c r="O1211" s="101"/>
      <c r="P1211" s="101"/>
      <c r="Q1211" s="101"/>
      <c r="R1211" s="101"/>
    </row>
    <row r="1212" spans="2:18" s="97" customFormat="1" ht="15">
      <c r="B1212" s="101"/>
      <c r="C1212" s="101"/>
      <c r="D1212" s="101"/>
      <c r="E1212" s="101"/>
      <c r="F1212" s="101"/>
      <c r="G1212" s="101"/>
      <c r="H1212" s="101"/>
      <c r="I1212" s="101"/>
      <c r="J1212" s="101"/>
      <c r="K1212" s="101"/>
      <c r="L1212" s="101"/>
      <c r="M1212" s="101"/>
      <c r="N1212" s="101"/>
      <c r="O1212" s="101"/>
      <c r="P1212" s="101"/>
      <c r="Q1212" s="101"/>
      <c r="R1212" s="101"/>
    </row>
    <row r="1213" spans="2:18" s="97" customFormat="1" ht="15">
      <c r="B1213" s="101"/>
      <c r="C1213" s="101"/>
      <c r="D1213" s="101"/>
      <c r="E1213" s="101"/>
      <c r="F1213" s="101"/>
      <c r="G1213" s="101"/>
      <c r="H1213" s="101"/>
      <c r="I1213" s="101"/>
      <c r="J1213" s="101"/>
      <c r="K1213" s="101"/>
      <c r="L1213" s="101"/>
      <c r="M1213" s="101"/>
      <c r="N1213" s="101"/>
      <c r="O1213" s="101"/>
      <c r="P1213" s="101"/>
      <c r="Q1213" s="101"/>
      <c r="R1213" s="101"/>
    </row>
    <row r="1214" spans="2:18" s="97" customFormat="1" ht="15">
      <c r="B1214" s="101"/>
      <c r="C1214" s="101"/>
      <c r="D1214" s="101"/>
      <c r="E1214" s="101"/>
      <c r="F1214" s="101"/>
      <c r="G1214" s="101"/>
      <c r="H1214" s="101"/>
      <c r="I1214" s="101"/>
      <c r="J1214" s="101"/>
      <c r="K1214" s="101"/>
      <c r="L1214" s="101"/>
      <c r="M1214" s="101"/>
      <c r="N1214" s="101"/>
      <c r="O1214" s="101"/>
      <c r="P1214" s="101"/>
      <c r="Q1214" s="101"/>
      <c r="R1214" s="101"/>
    </row>
    <row r="1215" spans="2:18" s="97" customFormat="1" ht="15">
      <c r="B1215" s="101"/>
      <c r="C1215" s="101"/>
      <c r="D1215" s="101"/>
      <c r="E1215" s="101"/>
      <c r="F1215" s="101"/>
      <c r="G1215" s="101"/>
      <c r="H1215" s="101"/>
      <c r="I1215" s="101"/>
      <c r="J1215" s="101"/>
      <c r="K1215" s="101"/>
      <c r="L1215" s="101"/>
      <c r="M1215" s="101"/>
      <c r="N1215" s="101"/>
      <c r="O1215" s="101"/>
      <c r="P1215" s="101"/>
      <c r="Q1215" s="101"/>
      <c r="R1215" s="101"/>
    </row>
    <row r="1216" spans="2:18" s="97" customFormat="1" ht="15">
      <c r="B1216" s="101"/>
      <c r="C1216" s="101"/>
      <c r="D1216" s="101"/>
      <c r="E1216" s="101"/>
      <c r="F1216" s="101"/>
      <c r="G1216" s="101"/>
      <c r="H1216" s="101"/>
      <c r="I1216" s="101"/>
      <c r="J1216" s="101"/>
      <c r="K1216" s="101"/>
      <c r="L1216" s="101"/>
      <c r="M1216" s="101"/>
      <c r="N1216" s="101"/>
      <c r="O1216" s="101"/>
      <c r="P1216" s="101"/>
      <c r="Q1216" s="101"/>
      <c r="R1216" s="101"/>
    </row>
    <row r="1217" spans="2:18" s="97" customFormat="1" ht="15">
      <c r="B1217" s="101"/>
      <c r="C1217" s="101"/>
      <c r="D1217" s="101"/>
      <c r="E1217" s="101"/>
      <c r="F1217" s="101"/>
      <c r="G1217" s="101"/>
      <c r="H1217" s="101"/>
      <c r="I1217" s="101"/>
      <c r="J1217" s="101"/>
      <c r="K1217" s="101"/>
      <c r="L1217" s="101"/>
      <c r="M1217" s="101"/>
      <c r="N1217" s="101"/>
      <c r="O1217" s="101"/>
      <c r="P1217" s="101"/>
      <c r="Q1217" s="101"/>
      <c r="R1217" s="101"/>
    </row>
    <row r="1218" spans="2:18" s="97" customFormat="1" ht="15">
      <c r="B1218" s="101"/>
      <c r="C1218" s="101"/>
      <c r="D1218" s="101"/>
      <c r="E1218" s="101"/>
      <c r="F1218" s="101"/>
      <c r="G1218" s="101"/>
      <c r="H1218" s="101"/>
      <c r="I1218" s="101"/>
      <c r="J1218" s="101"/>
      <c r="K1218" s="101"/>
      <c r="L1218" s="101"/>
      <c r="M1218" s="101"/>
      <c r="N1218" s="101"/>
      <c r="O1218" s="101"/>
      <c r="P1218" s="101"/>
      <c r="Q1218" s="101"/>
      <c r="R1218" s="101"/>
    </row>
    <row r="1219" spans="2:18" s="97" customFormat="1" ht="15">
      <c r="B1219" s="101"/>
      <c r="C1219" s="101"/>
      <c r="D1219" s="101"/>
      <c r="E1219" s="101"/>
      <c r="F1219" s="101"/>
      <c r="G1219" s="101"/>
      <c r="H1219" s="101"/>
      <c r="I1219" s="101"/>
      <c r="J1219" s="101"/>
      <c r="K1219" s="101"/>
      <c r="L1219" s="101"/>
      <c r="M1219" s="101"/>
      <c r="N1219" s="101"/>
      <c r="O1219" s="101"/>
      <c r="P1219" s="101"/>
      <c r="Q1219" s="101"/>
      <c r="R1219" s="101"/>
    </row>
    <row r="1220" spans="2:18" s="97" customFormat="1" ht="15">
      <c r="B1220" s="101"/>
      <c r="C1220" s="101"/>
      <c r="D1220" s="101"/>
      <c r="E1220" s="101"/>
      <c r="F1220" s="101"/>
      <c r="G1220" s="101"/>
      <c r="H1220" s="101"/>
      <c r="I1220" s="101"/>
      <c r="J1220" s="101"/>
      <c r="K1220" s="101"/>
      <c r="L1220" s="101"/>
      <c r="M1220" s="101"/>
      <c r="N1220" s="101"/>
      <c r="O1220" s="101"/>
      <c r="P1220" s="101"/>
      <c r="Q1220" s="101"/>
      <c r="R1220" s="101"/>
    </row>
    <row r="1221" spans="2:18" s="97" customFormat="1" ht="15">
      <c r="B1221" s="101"/>
      <c r="C1221" s="101"/>
      <c r="D1221" s="101"/>
      <c r="E1221" s="101"/>
      <c r="F1221" s="101"/>
      <c r="G1221" s="101"/>
      <c r="H1221" s="101"/>
      <c r="I1221" s="101"/>
      <c r="J1221" s="101"/>
      <c r="K1221" s="101"/>
      <c r="L1221" s="101"/>
      <c r="M1221" s="101"/>
      <c r="N1221" s="101"/>
      <c r="O1221" s="101"/>
      <c r="P1221" s="101"/>
      <c r="Q1221" s="101"/>
      <c r="R1221" s="101"/>
    </row>
    <row r="1222" spans="2:18" s="97" customFormat="1" ht="15">
      <c r="B1222" s="101"/>
      <c r="C1222" s="101"/>
      <c r="D1222" s="101"/>
      <c r="E1222" s="101"/>
      <c r="F1222" s="101"/>
      <c r="G1222" s="101"/>
      <c r="H1222" s="101"/>
      <c r="I1222" s="101"/>
      <c r="J1222" s="101"/>
      <c r="K1222" s="101"/>
      <c r="L1222" s="101"/>
      <c r="M1222" s="101"/>
      <c r="N1222" s="101"/>
      <c r="O1222" s="101"/>
      <c r="P1222" s="101"/>
      <c r="Q1222" s="101"/>
      <c r="R1222" s="101"/>
    </row>
    <row r="1223" spans="2:18" s="97" customFormat="1" ht="15">
      <c r="B1223" s="101"/>
      <c r="C1223" s="101"/>
      <c r="D1223" s="101"/>
      <c r="E1223" s="101"/>
      <c r="F1223" s="101"/>
      <c r="G1223" s="101"/>
      <c r="H1223" s="101"/>
      <c r="I1223" s="101"/>
      <c r="J1223" s="101"/>
      <c r="K1223" s="101"/>
      <c r="L1223" s="101"/>
      <c r="M1223" s="101"/>
      <c r="N1223" s="101"/>
      <c r="O1223" s="101"/>
      <c r="P1223" s="101"/>
      <c r="Q1223" s="101"/>
      <c r="R1223" s="101"/>
    </row>
    <row r="1224" spans="2:18" s="97" customFormat="1" ht="15">
      <c r="B1224" s="101"/>
      <c r="C1224" s="101"/>
      <c r="D1224" s="101"/>
      <c r="E1224" s="101"/>
      <c r="F1224" s="101"/>
      <c r="G1224" s="101"/>
      <c r="H1224" s="101"/>
      <c r="I1224" s="101"/>
      <c r="J1224" s="101"/>
      <c r="K1224" s="101"/>
      <c r="L1224" s="101"/>
      <c r="M1224" s="101"/>
      <c r="N1224" s="101"/>
      <c r="O1224" s="101"/>
      <c r="P1224" s="101"/>
      <c r="Q1224" s="101"/>
      <c r="R1224" s="101"/>
    </row>
    <row r="1225" spans="2:18" s="97" customFormat="1" ht="15">
      <c r="B1225" s="101"/>
      <c r="C1225" s="101"/>
      <c r="D1225" s="101"/>
      <c r="E1225" s="101"/>
      <c r="F1225" s="101"/>
      <c r="G1225" s="101"/>
      <c r="H1225" s="101"/>
      <c r="I1225" s="101"/>
      <c r="J1225" s="101"/>
      <c r="K1225" s="101"/>
      <c r="L1225" s="101"/>
      <c r="M1225" s="101"/>
      <c r="N1225" s="101"/>
      <c r="O1225" s="101"/>
      <c r="P1225" s="101"/>
      <c r="Q1225" s="101"/>
      <c r="R1225" s="101"/>
    </row>
    <row r="1226" spans="2:18" s="97" customFormat="1" ht="15">
      <c r="B1226" s="101"/>
      <c r="C1226" s="101"/>
      <c r="D1226" s="101"/>
      <c r="E1226" s="101"/>
      <c r="F1226" s="101"/>
      <c r="G1226" s="101"/>
      <c r="H1226" s="101"/>
      <c r="I1226" s="101"/>
      <c r="J1226" s="101"/>
      <c r="K1226" s="101"/>
      <c r="L1226" s="101"/>
      <c r="M1226" s="101"/>
      <c r="N1226" s="101"/>
      <c r="O1226" s="101"/>
      <c r="P1226" s="101"/>
      <c r="Q1226" s="101"/>
      <c r="R1226" s="101"/>
    </row>
    <row r="1227" spans="2:18" s="97" customFormat="1" ht="15">
      <c r="B1227" s="101"/>
      <c r="C1227" s="101"/>
      <c r="D1227" s="101"/>
      <c r="E1227" s="101"/>
      <c r="F1227" s="101"/>
      <c r="G1227" s="101"/>
      <c r="H1227" s="101"/>
      <c r="I1227" s="101"/>
      <c r="J1227" s="101"/>
      <c r="K1227" s="101"/>
      <c r="L1227" s="101"/>
      <c r="M1227" s="101"/>
      <c r="N1227" s="101"/>
      <c r="O1227" s="101"/>
      <c r="P1227" s="101"/>
      <c r="Q1227" s="101"/>
      <c r="R1227" s="101"/>
    </row>
    <row r="1228" spans="2:18" s="97" customFormat="1" ht="15">
      <c r="B1228" s="101"/>
      <c r="C1228" s="101"/>
      <c r="D1228" s="101"/>
      <c r="E1228" s="101"/>
      <c r="F1228" s="101"/>
      <c r="G1228" s="101"/>
      <c r="H1228" s="101"/>
      <c r="I1228" s="101"/>
      <c r="J1228" s="101"/>
      <c r="K1228" s="101"/>
      <c r="L1228" s="101"/>
      <c r="M1228" s="101"/>
      <c r="N1228" s="101"/>
      <c r="O1228" s="101"/>
      <c r="P1228" s="101"/>
      <c r="Q1228" s="101"/>
      <c r="R1228" s="101"/>
    </row>
    <row r="1229" spans="2:18" s="97" customFormat="1" ht="15">
      <c r="B1229" s="101"/>
      <c r="C1229" s="101"/>
      <c r="D1229" s="101"/>
      <c r="E1229" s="101"/>
      <c r="F1229" s="101"/>
      <c r="G1229" s="101"/>
      <c r="H1229" s="101"/>
      <c r="I1229" s="101"/>
      <c r="J1229" s="101"/>
      <c r="K1229" s="101"/>
      <c r="L1229" s="101"/>
      <c r="M1229" s="101"/>
      <c r="N1229" s="101"/>
      <c r="O1229" s="101"/>
      <c r="P1229" s="101"/>
      <c r="Q1229" s="101"/>
      <c r="R1229" s="101"/>
    </row>
    <row r="1230" spans="2:18" s="97" customFormat="1" ht="15">
      <c r="B1230" s="101"/>
      <c r="C1230" s="101"/>
      <c r="D1230" s="101"/>
      <c r="E1230" s="101"/>
      <c r="F1230" s="101"/>
      <c r="G1230" s="101"/>
      <c r="H1230" s="101"/>
      <c r="I1230" s="101"/>
      <c r="J1230" s="101"/>
      <c r="K1230" s="101"/>
      <c r="L1230" s="101"/>
      <c r="M1230" s="101"/>
      <c r="N1230" s="101"/>
      <c r="O1230" s="101"/>
      <c r="P1230" s="101"/>
      <c r="Q1230" s="101"/>
      <c r="R1230" s="101"/>
    </row>
    <row r="1231" spans="2:18" s="97" customFormat="1" ht="15">
      <c r="B1231" s="101"/>
      <c r="C1231" s="101"/>
      <c r="D1231" s="101"/>
      <c r="E1231" s="101"/>
      <c r="F1231" s="101"/>
      <c r="G1231" s="101"/>
      <c r="H1231" s="101"/>
      <c r="I1231" s="101"/>
      <c r="J1231" s="101"/>
      <c r="K1231" s="101"/>
      <c r="L1231" s="101"/>
      <c r="M1231" s="101"/>
      <c r="N1231" s="101"/>
      <c r="O1231" s="101"/>
      <c r="P1231" s="101"/>
      <c r="Q1231" s="101"/>
      <c r="R1231" s="101"/>
    </row>
    <row r="1232" spans="2:18" s="97" customFormat="1" ht="15">
      <c r="B1232" s="101"/>
      <c r="C1232" s="101"/>
      <c r="D1232" s="101"/>
      <c r="E1232" s="101"/>
      <c r="F1232" s="101"/>
      <c r="G1232" s="101"/>
      <c r="H1232" s="101"/>
      <c r="I1232" s="101"/>
      <c r="J1232" s="101"/>
      <c r="K1232" s="101"/>
      <c r="L1232" s="101"/>
      <c r="M1232" s="101"/>
      <c r="N1232" s="101"/>
      <c r="O1232" s="101"/>
      <c r="P1232" s="101"/>
      <c r="Q1232" s="101"/>
      <c r="R1232" s="101"/>
    </row>
    <row r="1233" spans="2:18" s="97" customFormat="1" ht="15">
      <c r="B1233" s="101"/>
      <c r="C1233" s="101"/>
      <c r="D1233" s="101"/>
      <c r="E1233" s="101"/>
      <c r="F1233" s="101"/>
      <c r="G1233" s="101"/>
      <c r="H1233" s="101"/>
      <c r="I1233" s="101"/>
      <c r="J1233" s="101"/>
      <c r="K1233" s="101"/>
      <c r="L1233" s="101"/>
      <c r="M1233" s="101"/>
      <c r="N1233" s="101"/>
      <c r="O1233" s="101"/>
      <c r="P1233" s="101"/>
      <c r="Q1233" s="101"/>
      <c r="R1233" s="101"/>
    </row>
    <row r="1234" spans="2:18" s="97" customFormat="1" ht="15">
      <c r="B1234" s="101"/>
      <c r="C1234" s="101"/>
      <c r="D1234" s="101"/>
      <c r="E1234" s="101"/>
      <c r="F1234" s="101"/>
      <c r="G1234" s="101"/>
      <c r="H1234" s="101"/>
      <c r="I1234" s="101"/>
      <c r="J1234" s="101"/>
      <c r="K1234" s="101"/>
      <c r="L1234" s="101"/>
      <c r="M1234" s="101"/>
      <c r="N1234" s="101"/>
      <c r="O1234" s="101"/>
      <c r="P1234" s="101"/>
      <c r="Q1234" s="101"/>
      <c r="R1234" s="101"/>
    </row>
    <row r="1235" spans="2:18" s="97" customFormat="1" ht="15">
      <c r="B1235" s="101"/>
      <c r="C1235" s="101"/>
      <c r="D1235" s="101"/>
      <c r="E1235" s="101"/>
      <c r="F1235" s="101"/>
      <c r="G1235" s="101"/>
      <c r="H1235" s="101"/>
      <c r="I1235" s="101"/>
      <c r="J1235" s="101"/>
      <c r="K1235" s="101"/>
      <c r="L1235" s="101"/>
      <c r="M1235" s="101"/>
      <c r="N1235" s="101"/>
      <c r="O1235" s="101"/>
      <c r="P1235" s="101"/>
      <c r="Q1235" s="101"/>
      <c r="R1235" s="101"/>
    </row>
    <row r="1236" spans="2:18" s="97" customFormat="1" ht="15">
      <c r="B1236" s="101"/>
      <c r="C1236" s="101"/>
      <c r="D1236" s="101"/>
      <c r="E1236" s="101"/>
      <c r="F1236" s="101"/>
      <c r="G1236" s="101"/>
      <c r="H1236" s="101"/>
      <c r="I1236" s="101"/>
      <c r="J1236" s="101"/>
      <c r="K1236" s="101"/>
      <c r="L1236" s="101"/>
      <c r="M1236" s="101"/>
      <c r="N1236" s="101"/>
      <c r="O1236" s="101"/>
      <c r="P1236" s="101"/>
      <c r="Q1236" s="101"/>
      <c r="R1236" s="101"/>
    </row>
    <row r="1237" spans="2:18" s="97" customFormat="1" ht="15">
      <c r="B1237" s="101"/>
      <c r="C1237" s="101"/>
      <c r="D1237" s="101"/>
      <c r="E1237" s="101"/>
      <c r="F1237" s="101"/>
      <c r="G1237" s="101"/>
      <c r="H1237" s="101"/>
      <c r="I1237" s="101"/>
      <c r="J1237" s="101"/>
      <c r="K1237" s="101"/>
      <c r="L1237" s="101"/>
      <c r="M1237" s="101"/>
      <c r="N1237" s="101"/>
      <c r="O1237" s="101"/>
      <c r="P1237" s="101"/>
      <c r="Q1237" s="101"/>
      <c r="R1237" s="101"/>
    </row>
    <row r="1238" spans="2:18" s="97" customFormat="1" ht="15">
      <c r="B1238" s="101"/>
      <c r="C1238" s="101"/>
      <c r="D1238" s="101"/>
      <c r="E1238" s="101"/>
      <c r="F1238" s="101"/>
      <c r="G1238" s="101"/>
      <c r="H1238" s="101"/>
      <c r="I1238" s="101"/>
      <c r="J1238" s="101"/>
      <c r="K1238" s="101"/>
      <c r="L1238" s="101"/>
      <c r="M1238" s="101"/>
      <c r="N1238" s="101"/>
      <c r="O1238" s="101"/>
      <c r="P1238" s="101"/>
      <c r="Q1238" s="101"/>
      <c r="R1238" s="101"/>
    </row>
    <row r="1239" spans="2:18" s="97" customFormat="1" ht="15">
      <c r="B1239" s="101"/>
      <c r="C1239" s="101"/>
      <c r="D1239" s="101"/>
      <c r="E1239" s="101"/>
      <c r="F1239" s="101"/>
      <c r="G1239" s="101"/>
      <c r="H1239" s="101"/>
      <c r="I1239" s="101"/>
      <c r="J1239" s="101"/>
      <c r="K1239" s="101"/>
      <c r="L1239" s="101"/>
      <c r="M1239" s="101"/>
      <c r="N1239" s="101"/>
      <c r="O1239" s="101"/>
      <c r="P1239" s="101"/>
      <c r="Q1239" s="101"/>
      <c r="R1239" s="101"/>
    </row>
    <row r="1240" spans="2:18" s="97" customFormat="1" ht="15">
      <c r="B1240" s="101"/>
      <c r="C1240" s="101"/>
      <c r="D1240" s="101"/>
      <c r="E1240" s="101"/>
      <c r="F1240" s="101"/>
      <c r="G1240" s="101"/>
      <c r="H1240" s="101"/>
      <c r="I1240" s="101"/>
      <c r="J1240" s="101"/>
      <c r="K1240" s="101"/>
      <c r="L1240" s="101"/>
      <c r="M1240" s="101"/>
      <c r="N1240" s="101"/>
      <c r="O1240" s="101"/>
      <c r="P1240" s="101"/>
      <c r="Q1240" s="101"/>
      <c r="R1240" s="101"/>
    </row>
    <row r="1241" spans="2:18" s="97" customFormat="1" ht="15">
      <c r="B1241" s="101"/>
      <c r="C1241" s="101"/>
      <c r="D1241" s="101"/>
      <c r="E1241" s="101"/>
      <c r="F1241" s="101"/>
      <c r="G1241" s="101"/>
      <c r="H1241" s="101"/>
      <c r="I1241" s="101"/>
      <c r="J1241" s="101"/>
      <c r="K1241" s="101"/>
      <c r="L1241" s="101"/>
      <c r="M1241" s="101"/>
      <c r="N1241" s="101"/>
      <c r="O1241" s="101"/>
      <c r="P1241" s="101"/>
      <c r="Q1241" s="101"/>
      <c r="R1241" s="101"/>
    </row>
    <row r="1242" spans="2:18" s="97" customFormat="1" ht="15">
      <c r="B1242" s="101"/>
      <c r="C1242" s="101"/>
      <c r="D1242" s="101"/>
      <c r="E1242" s="101"/>
      <c r="F1242" s="101"/>
      <c r="G1242" s="101"/>
      <c r="H1242" s="101"/>
      <c r="I1242" s="101"/>
      <c r="J1242" s="101"/>
      <c r="K1242" s="101"/>
      <c r="L1242" s="101"/>
      <c r="M1242" s="101"/>
      <c r="N1242" s="101"/>
      <c r="O1242" s="101"/>
      <c r="P1242" s="101"/>
      <c r="Q1242" s="101"/>
      <c r="R1242" s="101"/>
    </row>
    <row r="1243" spans="2:18" s="97" customFormat="1" ht="15">
      <c r="B1243" s="101"/>
      <c r="C1243" s="101"/>
      <c r="D1243" s="101"/>
      <c r="E1243" s="101"/>
      <c r="F1243" s="101"/>
      <c r="G1243" s="101"/>
      <c r="H1243" s="101"/>
      <c r="I1243" s="101"/>
      <c r="J1243" s="101"/>
      <c r="K1243" s="101"/>
      <c r="L1243" s="101"/>
      <c r="M1243" s="101"/>
      <c r="N1243" s="101"/>
      <c r="O1243" s="101"/>
      <c r="P1243" s="101"/>
      <c r="Q1243" s="101"/>
      <c r="R1243" s="101"/>
    </row>
    <row r="1244" spans="2:18" s="97" customFormat="1" ht="15">
      <c r="B1244" s="101"/>
      <c r="C1244" s="101"/>
      <c r="D1244" s="101"/>
      <c r="E1244" s="101"/>
      <c r="F1244" s="101"/>
      <c r="G1244" s="101"/>
      <c r="H1244" s="101"/>
      <c r="I1244" s="101"/>
      <c r="J1244" s="101"/>
      <c r="K1244" s="101"/>
      <c r="L1244" s="101"/>
      <c r="M1244" s="101"/>
      <c r="N1244" s="101"/>
      <c r="O1244" s="101"/>
      <c r="P1244" s="101"/>
      <c r="Q1244" s="101"/>
      <c r="R1244" s="101"/>
    </row>
    <row r="1245" spans="2:18" s="97" customFormat="1" ht="15">
      <c r="B1245" s="101"/>
      <c r="C1245" s="101"/>
      <c r="D1245" s="101"/>
      <c r="E1245" s="101"/>
      <c r="F1245" s="101"/>
      <c r="G1245" s="101"/>
      <c r="H1245" s="101"/>
      <c r="I1245" s="101"/>
      <c r="J1245" s="101"/>
      <c r="K1245" s="101"/>
      <c r="L1245" s="101"/>
      <c r="M1245" s="101"/>
      <c r="N1245" s="101"/>
      <c r="O1245" s="101"/>
      <c r="P1245" s="101"/>
      <c r="Q1245" s="101"/>
      <c r="R1245" s="101"/>
    </row>
    <row r="1246" spans="2:18" s="97" customFormat="1" ht="15">
      <c r="B1246" s="101"/>
      <c r="C1246" s="101"/>
      <c r="D1246" s="101"/>
      <c r="E1246" s="101"/>
      <c r="F1246" s="101"/>
      <c r="G1246" s="101"/>
      <c r="H1246" s="101"/>
      <c r="I1246" s="101"/>
      <c r="J1246" s="101"/>
      <c r="K1246" s="101"/>
      <c r="L1246" s="101"/>
      <c r="M1246" s="101"/>
      <c r="N1246" s="101"/>
      <c r="O1246" s="101"/>
      <c r="P1246" s="101"/>
      <c r="Q1246" s="101"/>
      <c r="R1246" s="101"/>
    </row>
    <row r="1247" spans="2:18" s="97" customFormat="1" ht="15">
      <c r="B1247" s="101"/>
      <c r="C1247" s="101"/>
      <c r="D1247" s="101"/>
      <c r="E1247" s="101"/>
      <c r="F1247" s="101"/>
      <c r="G1247" s="101"/>
      <c r="H1247" s="101"/>
      <c r="I1247" s="101"/>
      <c r="J1247" s="101"/>
      <c r="K1247" s="101"/>
      <c r="L1247" s="101"/>
      <c r="M1247" s="101"/>
      <c r="N1247" s="101"/>
      <c r="O1247" s="101"/>
      <c r="P1247" s="101"/>
      <c r="Q1247" s="101"/>
      <c r="R1247" s="101"/>
    </row>
    <row r="1248" spans="2:18" s="97" customFormat="1" ht="15">
      <c r="B1248" s="101"/>
      <c r="C1248" s="101"/>
      <c r="D1248" s="101"/>
      <c r="E1248" s="101"/>
      <c r="F1248" s="101"/>
      <c r="G1248" s="101"/>
      <c r="H1248" s="101"/>
      <c r="I1248" s="101"/>
      <c r="J1248" s="101"/>
      <c r="K1248" s="101"/>
      <c r="L1248" s="101"/>
      <c r="M1248" s="101"/>
      <c r="N1248" s="101"/>
      <c r="O1248" s="101"/>
      <c r="P1248" s="101"/>
      <c r="Q1248" s="101"/>
      <c r="R1248" s="101"/>
    </row>
    <row r="1249" spans="2:18" s="97" customFormat="1" ht="15">
      <c r="B1249" s="101"/>
      <c r="C1249" s="101"/>
      <c r="D1249" s="101"/>
      <c r="E1249" s="101"/>
      <c r="F1249" s="101"/>
      <c r="G1249" s="101"/>
      <c r="H1249" s="101"/>
      <c r="I1249" s="101"/>
      <c r="J1249" s="101"/>
      <c r="K1249" s="101"/>
      <c r="L1249" s="101"/>
      <c r="M1249" s="101"/>
      <c r="N1249" s="101"/>
      <c r="O1249" s="101"/>
      <c r="P1249" s="101"/>
      <c r="Q1249" s="101"/>
      <c r="R1249" s="101"/>
    </row>
    <row r="1250" spans="2:18" s="97" customFormat="1" ht="15">
      <c r="B1250" s="101"/>
      <c r="C1250" s="101"/>
      <c r="D1250" s="101"/>
      <c r="E1250" s="101"/>
      <c r="F1250" s="101"/>
      <c r="G1250" s="101"/>
      <c r="H1250" s="101"/>
      <c r="I1250" s="101"/>
      <c r="J1250" s="101"/>
      <c r="K1250" s="101"/>
      <c r="L1250" s="101"/>
      <c r="M1250" s="101"/>
      <c r="N1250" s="101"/>
      <c r="O1250" s="101"/>
      <c r="P1250" s="101"/>
      <c r="Q1250" s="101"/>
      <c r="R1250" s="101"/>
    </row>
    <row r="1251" spans="2:18" s="97" customFormat="1" ht="15">
      <c r="B1251" s="101"/>
      <c r="C1251" s="101"/>
      <c r="D1251" s="101"/>
      <c r="E1251" s="101"/>
      <c r="F1251" s="101"/>
      <c r="G1251" s="101"/>
      <c r="H1251" s="101"/>
      <c r="I1251" s="101"/>
      <c r="J1251" s="101"/>
      <c r="K1251" s="101"/>
      <c r="L1251" s="101"/>
      <c r="M1251" s="101"/>
      <c r="N1251" s="101"/>
      <c r="O1251" s="101"/>
      <c r="P1251" s="101"/>
      <c r="Q1251" s="101"/>
      <c r="R1251" s="101"/>
    </row>
    <row r="1252" spans="2:18" s="97" customFormat="1" ht="15">
      <c r="B1252" s="101"/>
      <c r="C1252" s="101"/>
      <c r="D1252" s="101"/>
      <c r="E1252" s="101"/>
      <c r="F1252" s="101"/>
      <c r="G1252" s="101"/>
      <c r="H1252" s="101"/>
      <c r="I1252" s="101"/>
      <c r="J1252" s="101"/>
      <c r="K1252" s="101"/>
      <c r="L1252" s="101"/>
      <c r="M1252" s="101"/>
      <c r="N1252" s="101"/>
      <c r="O1252" s="101"/>
      <c r="P1252" s="101"/>
      <c r="Q1252" s="101"/>
      <c r="R1252" s="101"/>
    </row>
    <row r="1253" spans="2:18" s="97" customFormat="1" ht="15">
      <c r="B1253" s="101"/>
      <c r="C1253" s="101"/>
      <c r="D1253" s="101"/>
      <c r="E1253" s="101"/>
      <c r="F1253" s="101"/>
      <c r="G1253" s="101"/>
      <c r="H1253" s="101"/>
      <c r="I1253" s="101"/>
      <c r="J1253" s="101"/>
      <c r="K1253" s="101"/>
      <c r="L1253" s="101"/>
      <c r="M1253" s="101"/>
      <c r="N1253" s="101"/>
      <c r="O1253" s="101"/>
      <c r="P1253" s="101"/>
      <c r="Q1253" s="101"/>
      <c r="R1253" s="101"/>
    </row>
    <row r="1254" spans="2:18" s="97" customFormat="1" ht="15">
      <c r="B1254" s="101"/>
      <c r="C1254" s="101"/>
      <c r="D1254" s="101"/>
      <c r="E1254" s="101"/>
      <c r="F1254" s="101"/>
      <c r="G1254" s="101"/>
      <c r="H1254" s="101"/>
      <c r="I1254" s="101"/>
      <c r="J1254" s="101"/>
      <c r="K1254" s="101"/>
      <c r="L1254" s="101"/>
      <c r="M1254" s="101"/>
      <c r="N1254" s="101"/>
      <c r="O1254" s="101"/>
      <c r="P1254" s="101"/>
      <c r="Q1254" s="101"/>
      <c r="R1254" s="101"/>
    </row>
    <row r="1255" spans="2:18" s="97" customFormat="1" ht="15">
      <c r="B1255" s="101"/>
      <c r="C1255" s="101"/>
      <c r="D1255" s="101"/>
      <c r="E1255" s="101"/>
      <c r="F1255" s="101"/>
      <c r="G1255" s="101"/>
      <c r="H1255" s="101"/>
      <c r="I1255" s="101"/>
      <c r="J1255" s="101"/>
      <c r="K1255" s="101"/>
      <c r="L1255" s="101"/>
      <c r="M1255" s="101"/>
      <c r="N1255" s="101"/>
      <c r="O1255" s="101"/>
      <c r="P1255" s="101"/>
      <c r="Q1255" s="101"/>
      <c r="R1255" s="101"/>
    </row>
    <row r="1256" spans="2:18" s="97" customFormat="1" ht="15">
      <c r="B1256" s="101"/>
      <c r="C1256" s="101"/>
      <c r="D1256" s="101"/>
      <c r="E1256" s="101"/>
      <c r="F1256" s="101"/>
      <c r="G1256" s="101"/>
      <c r="H1256" s="101"/>
      <c r="I1256" s="101"/>
      <c r="J1256" s="101"/>
      <c r="K1256" s="101"/>
      <c r="L1256" s="101"/>
      <c r="M1256" s="101"/>
      <c r="N1256" s="101"/>
      <c r="O1256" s="101"/>
      <c r="P1256" s="101"/>
      <c r="Q1256" s="101"/>
      <c r="R1256" s="101"/>
    </row>
    <row r="1257" spans="2:18" s="97" customFormat="1" ht="15">
      <c r="B1257" s="101"/>
      <c r="C1257" s="101"/>
      <c r="D1257" s="101"/>
      <c r="E1257" s="101"/>
      <c r="F1257" s="101"/>
      <c r="G1257" s="101"/>
      <c r="H1257" s="101"/>
      <c r="I1257" s="101"/>
      <c r="J1257" s="101"/>
      <c r="K1257" s="101"/>
      <c r="L1257" s="101"/>
      <c r="M1257" s="101"/>
      <c r="N1257" s="101"/>
      <c r="O1257" s="101"/>
      <c r="P1257" s="101"/>
      <c r="Q1257" s="101"/>
      <c r="R1257" s="101"/>
    </row>
    <row r="1258" spans="2:18" s="97" customFormat="1" ht="15">
      <c r="B1258" s="101"/>
      <c r="C1258" s="101"/>
      <c r="D1258" s="101"/>
      <c r="E1258" s="101"/>
      <c r="F1258" s="101"/>
      <c r="G1258" s="101"/>
      <c r="H1258" s="101"/>
      <c r="I1258" s="101"/>
      <c r="J1258" s="101"/>
      <c r="K1258" s="101"/>
      <c r="L1258" s="101"/>
      <c r="M1258" s="101"/>
      <c r="N1258" s="101"/>
      <c r="O1258" s="101"/>
      <c r="P1258" s="101"/>
      <c r="Q1258" s="101"/>
      <c r="R1258" s="101"/>
    </row>
    <row r="1259" spans="2:18" s="97" customFormat="1" ht="15">
      <c r="B1259" s="101"/>
      <c r="C1259" s="101"/>
      <c r="D1259" s="101"/>
      <c r="E1259" s="101"/>
      <c r="F1259" s="101"/>
      <c r="G1259" s="101"/>
      <c r="H1259" s="101"/>
      <c r="I1259" s="101"/>
      <c r="J1259" s="101"/>
      <c r="K1259" s="101"/>
      <c r="L1259" s="101"/>
      <c r="M1259" s="101"/>
      <c r="N1259" s="101"/>
      <c r="O1259" s="101"/>
      <c r="P1259" s="101"/>
      <c r="Q1259" s="101"/>
      <c r="R1259" s="101"/>
    </row>
    <row r="1260" spans="2:18" s="97" customFormat="1" ht="15">
      <c r="B1260" s="101"/>
      <c r="C1260" s="101"/>
      <c r="D1260" s="101"/>
      <c r="E1260" s="101"/>
      <c r="F1260" s="101"/>
      <c r="G1260" s="101"/>
      <c r="H1260" s="101"/>
      <c r="I1260" s="101"/>
      <c r="J1260" s="101"/>
      <c r="K1260" s="101"/>
      <c r="L1260" s="101"/>
      <c r="M1260" s="101"/>
      <c r="N1260" s="101"/>
      <c r="O1260" s="101"/>
      <c r="P1260" s="101"/>
      <c r="Q1260" s="101"/>
      <c r="R1260" s="101"/>
    </row>
    <row r="1261" spans="2:18" s="97" customFormat="1" ht="15">
      <c r="B1261" s="101"/>
      <c r="C1261" s="101"/>
      <c r="D1261" s="101"/>
      <c r="E1261" s="101"/>
      <c r="F1261" s="101"/>
      <c r="G1261" s="101"/>
      <c r="H1261" s="101"/>
      <c r="I1261" s="101"/>
      <c r="J1261" s="101"/>
      <c r="K1261" s="101"/>
      <c r="L1261" s="101"/>
      <c r="M1261" s="101"/>
      <c r="N1261" s="101"/>
      <c r="O1261" s="101"/>
      <c r="P1261" s="101"/>
      <c r="Q1261" s="101"/>
      <c r="R1261" s="101"/>
    </row>
    <row r="1262" spans="2:18" s="97" customFormat="1" ht="15">
      <c r="B1262" s="101"/>
      <c r="C1262" s="101"/>
      <c r="D1262" s="101"/>
      <c r="E1262" s="101"/>
      <c r="F1262" s="101"/>
      <c r="G1262" s="101"/>
      <c r="H1262" s="101"/>
      <c r="I1262" s="101"/>
      <c r="J1262" s="101"/>
      <c r="K1262" s="101"/>
      <c r="L1262" s="101"/>
      <c r="M1262" s="101"/>
      <c r="N1262" s="101"/>
      <c r="O1262" s="101"/>
      <c r="P1262" s="101"/>
      <c r="Q1262" s="101"/>
      <c r="R1262" s="101"/>
    </row>
    <row r="1263" spans="2:18" s="97" customFormat="1" ht="15">
      <c r="B1263" s="101"/>
      <c r="C1263" s="101"/>
      <c r="D1263" s="101"/>
      <c r="E1263" s="101"/>
      <c r="F1263" s="101"/>
      <c r="G1263" s="101"/>
      <c r="H1263" s="101"/>
      <c r="I1263" s="101"/>
      <c r="J1263" s="101"/>
      <c r="K1263" s="101"/>
      <c r="L1263" s="101"/>
      <c r="M1263" s="101"/>
      <c r="N1263" s="101"/>
      <c r="O1263" s="101"/>
      <c r="P1263" s="101"/>
      <c r="Q1263" s="101"/>
      <c r="R1263" s="101"/>
    </row>
    <row r="1264" spans="2:18" s="97" customFormat="1" ht="15">
      <c r="B1264" s="101"/>
      <c r="C1264" s="101"/>
      <c r="D1264" s="101"/>
      <c r="E1264" s="101"/>
      <c r="F1264" s="101"/>
      <c r="G1264" s="101"/>
      <c r="H1264" s="101"/>
      <c r="I1264" s="101"/>
      <c r="J1264" s="101"/>
      <c r="K1264" s="101"/>
      <c r="L1264" s="101"/>
      <c r="M1264" s="101"/>
      <c r="N1264" s="101"/>
      <c r="O1264" s="101"/>
      <c r="P1264" s="101"/>
      <c r="Q1264" s="101"/>
      <c r="R1264" s="101"/>
    </row>
    <row r="1265" spans="2:18" s="97" customFormat="1" ht="15">
      <c r="B1265" s="101"/>
      <c r="C1265" s="101"/>
      <c r="D1265" s="101"/>
      <c r="E1265" s="101"/>
      <c r="F1265" s="101"/>
      <c r="G1265" s="101"/>
      <c r="H1265" s="101"/>
      <c r="I1265" s="101"/>
      <c r="J1265" s="101"/>
      <c r="K1265" s="101"/>
      <c r="L1265" s="101"/>
      <c r="M1265" s="101"/>
      <c r="N1265" s="101"/>
      <c r="O1265" s="101"/>
      <c r="P1265" s="101"/>
      <c r="Q1265" s="101"/>
      <c r="R1265" s="101"/>
    </row>
    <row r="1266" spans="2:18" s="97" customFormat="1" ht="15">
      <c r="B1266" s="101"/>
      <c r="C1266" s="101"/>
      <c r="D1266" s="101"/>
      <c r="E1266" s="101"/>
      <c r="F1266" s="101"/>
      <c r="G1266" s="101"/>
      <c r="H1266" s="101"/>
      <c r="I1266" s="101"/>
      <c r="J1266" s="101"/>
      <c r="K1266" s="101"/>
      <c r="L1266" s="101"/>
      <c r="M1266" s="101"/>
      <c r="N1266" s="101"/>
      <c r="O1266" s="101"/>
      <c r="P1266" s="101"/>
      <c r="Q1266" s="101"/>
      <c r="R1266" s="101"/>
    </row>
    <row r="1267" spans="2:18" s="97" customFormat="1" ht="15">
      <c r="B1267" s="101"/>
      <c r="C1267" s="101"/>
      <c r="D1267" s="101"/>
      <c r="E1267" s="101"/>
      <c r="F1267" s="101"/>
      <c r="G1267" s="101"/>
      <c r="H1267" s="101"/>
      <c r="I1267" s="101"/>
      <c r="J1267" s="101"/>
      <c r="K1267" s="101"/>
      <c r="L1267" s="101"/>
      <c r="M1267" s="101"/>
      <c r="N1267" s="101"/>
      <c r="O1267" s="101"/>
      <c r="P1267" s="101"/>
      <c r="Q1267" s="101"/>
      <c r="R1267" s="101"/>
    </row>
    <row r="1268" spans="2:18" s="97" customFormat="1" ht="15">
      <c r="B1268" s="101"/>
      <c r="C1268" s="101"/>
      <c r="D1268" s="101"/>
      <c r="E1268" s="101"/>
      <c r="F1268" s="101"/>
      <c r="G1268" s="101"/>
      <c r="H1268" s="101"/>
      <c r="I1268" s="101"/>
      <c r="J1268" s="101"/>
      <c r="K1268" s="101"/>
      <c r="L1268" s="101"/>
      <c r="M1268" s="101"/>
      <c r="N1268" s="101"/>
      <c r="O1268" s="101"/>
      <c r="P1268" s="101"/>
      <c r="Q1268" s="101"/>
      <c r="R1268" s="101"/>
    </row>
    <row r="1269" spans="2:18" s="97" customFormat="1" ht="15">
      <c r="B1269" s="101"/>
      <c r="C1269" s="101"/>
      <c r="D1269" s="101"/>
      <c r="E1269" s="101"/>
      <c r="F1269" s="101"/>
      <c r="G1269" s="101"/>
      <c r="H1269" s="101"/>
      <c r="I1269" s="101"/>
      <c r="J1269" s="101"/>
      <c r="K1269" s="101"/>
      <c r="L1269" s="101"/>
      <c r="M1269" s="101"/>
      <c r="N1269" s="101"/>
      <c r="O1269" s="101"/>
      <c r="P1269" s="101"/>
      <c r="Q1269" s="101"/>
      <c r="R1269" s="101"/>
    </row>
    <row r="1270" spans="2:18" s="97" customFormat="1" ht="15">
      <c r="B1270" s="101"/>
      <c r="C1270" s="101"/>
      <c r="D1270" s="101"/>
      <c r="E1270" s="101"/>
      <c r="F1270" s="101"/>
      <c r="G1270" s="101"/>
      <c r="H1270" s="101"/>
      <c r="I1270" s="101"/>
      <c r="J1270" s="101"/>
      <c r="K1270" s="101"/>
      <c r="L1270" s="101"/>
      <c r="M1270" s="101"/>
      <c r="N1270" s="101"/>
      <c r="O1270" s="101"/>
      <c r="P1270" s="101"/>
      <c r="Q1270" s="101"/>
      <c r="R1270" s="101"/>
    </row>
    <row r="1271" spans="2:18" s="97" customFormat="1" ht="15">
      <c r="B1271" s="101"/>
      <c r="C1271" s="101"/>
      <c r="D1271" s="101"/>
      <c r="E1271" s="101"/>
      <c r="F1271" s="101"/>
      <c r="G1271" s="101"/>
      <c r="H1271" s="101"/>
      <c r="I1271" s="101"/>
      <c r="J1271" s="101"/>
      <c r="K1271" s="101"/>
      <c r="L1271" s="101"/>
      <c r="M1271" s="101"/>
      <c r="N1271" s="101"/>
      <c r="O1271" s="101"/>
      <c r="P1271" s="101"/>
      <c r="Q1271" s="101"/>
      <c r="R1271" s="101"/>
    </row>
    <row r="1272" spans="2:18" s="97" customFormat="1" ht="15">
      <c r="B1272" s="101"/>
      <c r="C1272" s="101"/>
      <c r="D1272" s="101"/>
      <c r="E1272" s="101"/>
      <c r="F1272" s="101"/>
      <c r="G1272" s="101"/>
      <c r="H1272" s="101"/>
      <c r="I1272" s="101"/>
      <c r="J1272" s="101"/>
      <c r="K1272" s="101"/>
      <c r="L1272" s="101"/>
      <c r="M1272" s="101"/>
      <c r="N1272" s="101"/>
      <c r="O1272" s="101"/>
      <c r="P1272" s="101"/>
      <c r="Q1272" s="101"/>
      <c r="R1272" s="101"/>
    </row>
    <row r="1273" spans="2:18" s="97" customFormat="1" ht="15">
      <c r="B1273" s="101"/>
      <c r="C1273" s="101"/>
      <c r="D1273" s="101"/>
      <c r="E1273" s="101"/>
      <c r="F1273" s="101"/>
      <c r="G1273" s="101"/>
      <c r="H1273" s="101"/>
      <c r="I1273" s="101"/>
      <c r="J1273" s="101"/>
      <c r="K1273" s="101"/>
      <c r="L1273" s="101"/>
      <c r="M1273" s="101"/>
      <c r="N1273" s="101"/>
      <c r="O1273" s="101"/>
      <c r="P1273" s="101"/>
      <c r="Q1273" s="101"/>
      <c r="R1273" s="101"/>
    </row>
    <row r="1274" spans="2:18" s="97" customFormat="1" ht="15">
      <c r="B1274" s="101"/>
      <c r="C1274" s="101"/>
      <c r="D1274" s="101"/>
      <c r="E1274" s="101"/>
      <c r="F1274" s="101"/>
      <c r="G1274" s="101"/>
      <c r="H1274" s="101"/>
      <c r="I1274" s="101"/>
      <c r="J1274" s="101"/>
      <c r="K1274" s="101"/>
      <c r="L1274" s="101"/>
      <c r="M1274" s="101"/>
      <c r="N1274" s="101"/>
      <c r="O1274" s="101"/>
      <c r="P1274" s="101"/>
      <c r="Q1274" s="101"/>
      <c r="R1274" s="101"/>
    </row>
    <row r="1275" spans="2:18" s="97" customFormat="1" ht="15">
      <c r="B1275" s="101"/>
      <c r="C1275" s="101"/>
      <c r="D1275" s="101"/>
      <c r="E1275" s="101"/>
      <c r="F1275" s="101"/>
      <c r="G1275" s="101"/>
      <c r="H1275" s="101"/>
      <c r="I1275" s="101"/>
      <c r="J1275" s="101"/>
      <c r="K1275" s="101"/>
      <c r="L1275" s="101"/>
      <c r="M1275" s="101"/>
      <c r="N1275" s="101"/>
      <c r="O1275" s="101"/>
      <c r="P1275" s="101"/>
      <c r="Q1275" s="101"/>
      <c r="R1275" s="101"/>
    </row>
    <row r="1276" spans="2:18" s="97" customFormat="1" ht="15">
      <c r="B1276" s="101"/>
      <c r="C1276" s="101"/>
      <c r="D1276" s="101"/>
      <c r="E1276" s="101"/>
      <c r="F1276" s="101"/>
      <c r="G1276" s="101"/>
      <c r="H1276" s="101"/>
      <c r="I1276" s="101"/>
      <c r="J1276" s="101"/>
      <c r="K1276" s="101"/>
      <c r="L1276" s="101"/>
      <c r="M1276" s="101"/>
      <c r="N1276" s="101"/>
      <c r="O1276" s="101"/>
      <c r="P1276" s="101"/>
      <c r="Q1276" s="101"/>
      <c r="R1276" s="101"/>
    </row>
    <row r="1277" spans="2:18" s="97" customFormat="1" ht="15">
      <c r="B1277" s="101"/>
      <c r="C1277" s="101"/>
      <c r="D1277" s="101"/>
      <c r="E1277" s="101"/>
      <c r="F1277" s="101"/>
      <c r="G1277" s="101"/>
      <c r="H1277" s="101"/>
      <c r="I1277" s="101"/>
      <c r="J1277" s="101"/>
      <c r="K1277" s="101"/>
      <c r="L1277" s="101"/>
      <c r="M1277" s="101"/>
      <c r="N1277" s="101"/>
      <c r="O1277" s="101"/>
      <c r="P1277" s="101"/>
      <c r="Q1277" s="101"/>
      <c r="R1277" s="101"/>
    </row>
    <row r="1278" spans="2:18" s="97" customFormat="1" ht="15">
      <c r="B1278" s="101"/>
      <c r="C1278" s="101"/>
      <c r="D1278" s="101"/>
      <c r="E1278" s="101"/>
      <c r="F1278" s="101"/>
      <c r="G1278" s="101"/>
      <c r="H1278" s="101"/>
      <c r="I1278" s="101"/>
      <c r="J1278" s="101"/>
      <c r="K1278" s="101"/>
      <c r="L1278" s="101"/>
      <c r="M1278" s="101"/>
      <c r="N1278" s="101"/>
      <c r="O1278" s="101"/>
      <c r="P1278" s="101"/>
      <c r="Q1278" s="101"/>
      <c r="R1278" s="101"/>
    </row>
    <row r="1279" spans="2:18" s="97" customFormat="1" ht="15">
      <c r="B1279" s="101"/>
      <c r="C1279" s="101"/>
      <c r="D1279" s="101"/>
      <c r="E1279" s="101"/>
      <c r="F1279" s="101"/>
      <c r="G1279" s="101"/>
      <c r="H1279" s="101"/>
      <c r="I1279" s="101"/>
      <c r="J1279" s="101"/>
      <c r="K1279" s="101"/>
      <c r="L1279" s="101"/>
      <c r="M1279" s="101"/>
      <c r="N1279" s="101"/>
      <c r="O1279" s="101"/>
      <c r="P1279" s="101"/>
      <c r="Q1279" s="101"/>
      <c r="R1279" s="101"/>
    </row>
    <row r="1280" spans="2:18" s="97" customFormat="1" ht="15">
      <c r="B1280" s="101"/>
      <c r="C1280" s="101"/>
      <c r="D1280" s="101"/>
      <c r="E1280" s="101"/>
      <c r="F1280" s="101"/>
      <c r="G1280" s="101"/>
      <c r="H1280" s="101"/>
      <c r="I1280" s="101"/>
      <c r="J1280" s="101"/>
      <c r="K1280" s="101"/>
      <c r="L1280" s="101"/>
      <c r="M1280" s="101"/>
      <c r="N1280" s="101"/>
      <c r="O1280" s="101"/>
      <c r="P1280" s="101"/>
      <c r="Q1280" s="101"/>
      <c r="R1280" s="101"/>
    </row>
    <row r="1281" spans="2:18" s="97" customFormat="1" ht="15">
      <c r="B1281" s="101"/>
      <c r="C1281" s="101"/>
      <c r="D1281" s="101"/>
      <c r="E1281" s="101"/>
      <c r="F1281" s="101"/>
      <c r="G1281" s="101"/>
      <c r="H1281" s="101"/>
      <c r="I1281" s="101"/>
      <c r="J1281" s="101"/>
      <c r="K1281" s="101"/>
      <c r="L1281" s="101"/>
      <c r="M1281" s="101"/>
      <c r="N1281" s="101"/>
      <c r="O1281" s="101"/>
      <c r="P1281" s="101"/>
      <c r="Q1281" s="101"/>
      <c r="R1281" s="101"/>
    </row>
    <row r="1282" spans="2:18" s="97" customFormat="1" ht="15">
      <c r="B1282" s="101"/>
      <c r="C1282" s="101"/>
      <c r="D1282" s="101"/>
      <c r="E1282" s="101"/>
      <c r="F1282" s="101"/>
      <c r="G1282" s="101"/>
      <c r="H1282" s="101"/>
      <c r="I1282" s="101"/>
      <c r="J1282" s="101"/>
      <c r="K1282" s="101"/>
      <c r="L1282" s="101"/>
      <c r="M1282" s="101"/>
      <c r="N1282" s="101"/>
      <c r="O1282" s="101"/>
      <c r="P1282" s="101"/>
      <c r="Q1282" s="101"/>
      <c r="R1282" s="101"/>
    </row>
    <row r="1283" spans="2:18" s="97" customFormat="1" ht="15">
      <c r="B1283" s="101"/>
      <c r="C1283" s="101"/>
      <c r="D1283" s="101"/>
      <c r="E1283" s="101"/>
      <c r="F1283" s="101"/>
      <c r="G1283" s="101"/>
      <c r="H1283" s="101"/>
      <c r="I1283" s="101"/>
      <c r="J1283" s="101"/>
      <c r="K1283" s="101"/>
      <c r="L1283" s="101"/>
      <c r="M1283" s="101"/>
      <c r="N1283" s="101"/>
      <c r="O1283" s="101"/>
      <c r="P1283" s="101"/>
      <c r="Q1283" s="101"/>
      <c r="R1283" s="101"/>
    </row>
    <row r="1284" spans="2:18" s="97" customFormat="1" ht="15">
      <c r="B1284" s="101"/>
      <c r="C1284" s="101"/>
      <c r="D1284" s="101"/>
      <c r="E1284" s="101"/>
      <c r="F1284" s="101"/>
      <c r="G1284" s="101"/>
      <c r="H1284" s="101"/>
      <c r="I1284" s="101"/>
      <c r="J1284" s="101"/>
      <c r="K1284" s="101"/>
      <c r="L1284" s="101"/>
      <c r="M1284" s="101"/>
      <c r="N1284" s="101"/>
      <c r="O1284" s="101"/>
      <c r="P1284" s="101"/>
      <c r="Q1284" s="101"/>
      <c r="R1284" s="101"/>
    </row>
    <row r="1285" spans="2:18" s="97" customFormat="1" ht="15">
      <c r="B1285" s="101"/>
      <c r="C1285" s="101"/>
      <c r="D1285" s="101"/>
      <c r="E1285" s="101"/>
      <c r="F1285" s="101"/>
      <c r="G1285" s="101"/>
      <c r="H1285" s="101"/>
      <c r="I1285" s="101"/>
      <c r="J1285" s="101"/>
      <c r="K1285" s="101"/>
      <c r="L1285" s="101"/>
      <c r="M1285" s="101"/>
      <c r="N1285" s="101"/>
      <c r="O1285" s="101"/>
      <c r="P1285" s="101"/>
      <c r="Q1285" s="101"/>
      <c r="R1285" s="101"/>
    </row>
    <row r="1286" spans="2:18" s="97" customFormat="1" ht="15">
      <c r="B1286" s="101"/>
      <c r="C1286" s="101"/>
      <c r="D1286" s="101"/>
      <c r="E1286" s="101"/>
      <c r="F1286" s="101"/>
      <c r="G1286" s="101"/>
      <c r="H1286" s="101"/>
      <c r="I1286" s="101"/>
      <c r="J1286" s="101"/>
      <c r="K1286" s="101"/>
      <c r="L1286" s="101"/>
      <c r="M1286" s="101"/>
      <c r="N1286" s="101"/>
      <c r="O1286" s="101"/>
      <c r="P1286" s="101"/>
      <c r="Q1286" s="101"/>
      <c r="R1286" s="101"/>
    </row>
  </sheetData>
  <mergeCells count="8">
    <mergeCell ref="B5:C5"/>
    <mergeCell ref="D5:E5"/>
    <mergeCell ref="F5:G5"/>
    <mergeCell ref="H5:I5"/>
    <mergeCell ref="J5:K5"/>
    <mergeCell ref="L5:M5"/>
    <mergeCell ref="N5:O5"/>
    <mergeCell ref="P5:Q5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92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9.140625" defaultRowHeight="15"/>
  <cols>
    <col min="1" max="1" width="8.8515625" style="113" customWidth="1"/>
    <col min="2" max="2" width="28.28125" style="113" customWidth="1"/>
    <col min="3" max="3" width="8.8515625" style="113" customWidth="1"/>
    <col min="4" max="4" width="15.140625" style="113" customWidth="1"/>
    <col min="5" max="5" width="6.421875" style="113" customWidth="1"/>
    <col min="6" max="6" width="12.8515625" style="113" customWidth="1"/>
    <col min="7" max="7" width="6.28125" style="113" customWidth="1"/>
    <col min="8" max="8" width="11.421875" style="113" customWidth="1"/>
    <col min="9" max="16384" width="8.8515625" style="113" customWidth="1"/>
  </cols>
  <sheetData>
    <row r="2" spans="1:2" s="2" customFormat="1" ht="15">
      <c r="A2" s="3" t="s">
        <v>303</v>
      </c>
      <c r="B2" s="3"/>
    </row>
    <row r="3" s="2" customFormat="1" ht="15.75" thickBot="1"/>
    <row r="4" spans="1:9" ht="15">
      <c r="A4" s="112"/>
      <c r="B4" s="112"/>
      <c r="C4" s="112"/>
      <c r="D4" s="295" t="s">
        <v>113</v>
      </c>
      <c r="E4" s="295"/>
      <c r="F4" s="295" t="s">
        <v>114</v>
      </c>
      <c r="G4" s="295"/>
      <c r="H4" s="295"/>
      <c r="I4" s="87"/>
    </row>
    <row r="5" spans="1:9" ht="15">
      <c r="A5" s="158"/>
      <c r="B5" s="158"/>
      <c r="C5" s="158"/>
      <c r="D5" s="296" t="s">
        <v>289</v>
      </c>
      <c r="E5" s="296"/>
      <c r="F5" s="296" t="s">
        <v>290</v>
      </c>
      <c r="G5" s="296"/>
      <c r="H5" s="296" t="s">
        <v>115</v>
      </c>
      <c r="I5" s="296"/>
    </row>
    <row r="6" spans="1:9" ht="45">
      <c r="A6" s="115"/>
      <c r="B6" s="115"/>
      <c r="C6" s="115"/>
      <c r="D6" s="116" t="s">
        <v>291</v>
      </c>
      <c r="E6" s="196" t="s">
        <v>292</v>
      </c>
      <c r="F6" s="197" t="s">
        <v>291</v>
      </c>
      <c r="G6" s="197" t="s">
        <v>292</v>
      </c>
      <c r="H6" s="197" t="s">
        <v>291</v>
      </c>
      <c r="I6" s="116" t="s">
        <v>292</v>
      </c>
    </row>
    <row r="7" spans="1:9" ht="15">
      <c r="A7" s="282" t="s">
        <v>45</v>
      </c>
      <c r="B7" s="282"/>
      <c r="D7" s="90">
        <v>555</v>
      </c>
      <c r="E7" s="90">
        <f aca="true" t="shared" si="0" ref="E7:E17">D7/$D$7*100</f>
        <v>100</v>
      </c>
      <c r="F7" s="90">
        <f>SUM(F8:F17)</f>
        <v>839.9999999999999</v>
      </c>
      <c r="G7" s="90">
        <f aca="true" t="shared" si="1" ref="G7:G17">F7/$F$7*100</f>
        <v>100</v>
      </c>
      <c r="H7" s="90">
        <f>SUM(H8:H17)</f>
        <v>980</v>
      </c>
      <c r="I7" s="90">
        <f aca="true" t="shared" si="2" ref="I7:I17">H7/$H$7*100</f>
        <v>100</v>
      </c>
    </row>
    <row r="8" spans="1:9" ht="15">
      <c r="A8" s="158" t="s">
        <v>293</v>
      </c>
      <c r="D8" s="198">
        <v>63</v>
      </c>
      <c r="E8" s="198">
        <f t="shared" si="0"/>
        <v>11.351351351351353</v>
      </c>
      <c r="F8" s="113">
        <v>109.2</v>
      </c>
      <c r="G8" s="198">
        <f t="shared" si="1"/>
        <v>13.000000000000004</v>
      </c>
      <c r="H8" s="198">
        <v>133</v>
      </c>
      <c r="I8" s="198">
        <f t="shared" si="2"/>
        <v>13.571428571428571</v>
      </c>
    </row>
    <row r="9" spans="1:9" ht="15">
      <c r="A9" s="158" t="s">
        <v>294</v>
      </c>
      <c r="D9" s="198">
        <v>238</v>
      </c>
      <c r="E9" s="198">
        <f t="shared" si="0"/>
        <v>42.88288288288288</v>
      </c>
      <c r="F9" s="113">
        <v>369.6</v>
      </c>
      <c r="G9" s="198">
        <f t="shared" si="1"/>
        <v>44.000000000000014</v>
      </c>
      <c r="H9" s="198">
        <v>406</v>
      </c>
      <c r="I9" s="198">
        <f t="shared" si="2"/>
        <v>41.42857142857143</v>
      </c>
    </row>
    <row r="10" spans="1:9" ht="15">
      <c r="A10" s="158" t="s">
        <v>295</v>
      </c>
      <c r="D10" s="198">
        <v>85.4</v>
      </c>
      <c r="E10" s="198">
        <f t="shared" si="0"/>
        <v>15.387387387387388</v>
      </c>
      <c r="F10" s="113">
        <v>126</v>
      </c>
      <c r="G10" s="198">
        <f t="shared" si="1"/>
        <v>15.000000000000002</v>
      </c>
      <c r="H10" s="198">
        <v>147</v>
      </c>
      <c r="I10" s="198">
        <f t="shared" si="2"/>
        <v>15</v>
      </c>
    </row>
    <row r="11" spans="1:9" ht="15">
      <c r="A11" s="158" t="s">
        <v>296</v>
      </c>
      <c r="D11" s="198">
        <v>82.6</v>
      </c>
      <c r="E11" s="198">
        <f t="shared" si="0"/>
        <v>14.88288288288288</v>
      </c>
      <c r="F11" s="113">
        <v>117.6</v>
      </c>
      <c r="G11" s="198">
        <f t="shared" si="1"/>
        <v>14.000000000000002</v>
      </c>
      <c r="H11" s="198">
        <v>126</v>
      </c>
      <c r="I11" s="198">
        <f t="shared" si="2"/>
        <v>12.857142857142856</v>
      </c>
    </row>
    <row r="12" spans="1:9" ht="15">
      <c r="A12" s="158" t="s">
        <v>297</v>
      </c>
      <c r="D12" s="198">
        <v>2.8</v>
      </c>
      <c r="E12" s="198">
        <f t="shared" si="0"/>
        <v>0.5045045045045045</v>
      </c>
      <c r="F12" s="113">
        <v>5.6</v>
      </c>
      <c r="G12" s="198">
        <f t="shared" si="1"/>
        <v>0.6666666666666667</v>
      </c>
      <c r="H12" s="198">
        <v>14</v>
      </c>
      <c r="I12" s="198">
        <f t="shared" si="2"/>
        <v>1.4285714285714286</v>
      </c>
    </row>
    <row r="13" spans="1:9" ht="15">
      <c r="A13" s="158" t="s">
        <v>298</v>
      </c>
      <c r="D13" s="198">
        <v>15.4</v>
      </c>
      <c r="E13" s="198">
        <f t="shared" si="0"/>
        <v>2.774774774774775</v>
      </c>
      <c r="F13" s="113">
        <v>30.8</v>
      </c>
      <c r="G13" s="198">
        <f t="shared" si="1"/>
        <v>3.6666666666666674</v>
      </c>
      <c r="H13" s="198">
        <v>42</v>
      </c>
      <c r="I13" s="198">
        <f t="shared" si="2"/>
        <v>4.285714285714286</v>
      </c>
    </row>
    <row r="14" spans="1:9" ht="15">
      <c r="A14" s="158" t="s">
        <v>299</v>
      </c>
      <c r="D14" s="198">
        <v>8.4</v>
      </c>
      <c r="E14" s="198">
        <f t="shared" si="0"/>
        <v>1.5135135135135136</v>
      </c>
      <c r="F14" s="113">
        <v>16.8</v>
      </c>
      <c r="G14" s="198">
        <f t="shared" si="1"/>
        <v>2.0000000000000004</v>
      </c>
      <c r="H14" s="198">
        <v>28</v>
      </c>
      <c r="I14" s="198">
        <f t="shared" si="2"/>
        <v>2.857142857142857</v>
      </c>
    </row>
    <row r="15" spans="1:9" ht="15">
      <c r="A15" s="158" t="s">
        <v>300</v>
      </c>
      <c r="D15" s="198">
        <v>7</v>
      </c>
      <c r="E15" s="198">
        <f t="shared" si="0"/>
        <v>1.2612612612612613</v>
      </c>
      <c r="F15" s="113">
        <v>14</v>
      </c>
      <c r="G15" s="198">
        <f t="shared" si="1"/>
        <v>1.666666666666667</v>
      </c>
      <c r="H15" s="198">
        <v>21</v>
      </c>
      <c r="I15" s="198">
        <f t="shared" si="2"/>
        <v>2.142857142857143</v>
      </c>
    </row>
    <row r="16" spans="1:9" ht="15">
      <c r="A16" s="158" t="s">
        <v>301</v>
      </c>
      <c r="D16" s="198">
        <v>18.2</v>
      </c>
      <c r="E16" s="198">
        <f t="shared" si="0"/>
        <v>3.279279279279279</v>
      </c>
      <c r="F16" s="113">
        <v>26.6</v>
      </c>
      <c r="G16" s="198">
        <f t="shared" si="1"/>
        <v>3.166666666666667</v>
      </c>
      <c r="H16" s="198">
        <v>28</v>
      </c>
      <c r="I16" s="198">
        <f t="shared" si="2"/>
        <v>2.857142857142857</v>
      </c>
    </row>
    <row r="17" spans="1:9" ht="15.75" thickBot="1">
      <c r="A17" s="122" t="s">
        <v>302</v>
      </c>
      <c r="B17" s="122"/>
      <c r="C17" s="122"/>
      <c r="D17" s="199">
        <v>33.6</v>
      </c>
      <c r="E17" s="199">
        <f t="shared" si="0"/>
        <v>6.054054054054054</v>
      </c>
      <c r="F17" s="122">
        <v>23.8</v>
      </c>
      <c r="G17" s="199">
        <f t="shared" si="1"/>
        <v>2.833333333333334</v>
      </c>
      <c r="H17" s="199">
        <v>35</v>
      </c>
      <c r="I17" s="199">
        <f t="shared" si="2"/>
        <v>3.571428571428571</v>
      </c>
    </row>
    <row r="19" spans="1:3" ht="15">
      <c r="A19" s="123" t="s">
        <v>212</v>
      </c>
      <c r="B19" s="124"/>
      <c r="C19" s="124"/>
    </row>
    <row r="20" spans="1:3" ht="15">
      <c r="A20" s="124"/>
      <c r="B20" s="123" t="s">
        <v>304</v>
      </c>
      <c r="C20" s="124"/>
    </row>
  </sheetData>
  <mergeCells count="6">
    <mergeCell ref="D4:E4"/>
    <mergeCell ref="F4:H4"/>
    <mergeCell ref="A7:B7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9.140625" defaultRowHeight="15"/>
  <cols>
    <col min="1" max="1" width="8.8515625" style="0" customWidth="1"/>
    <col min="2" max="2" width="11.28125" style="0" customWidth="1"/>
    <col min="3" max="3" width="6.140625" style="0" customWidth="1"/>
    <col min="4" max="4" width="7.00390625" style="0" bestFit="1" customWidth="1"/>
    <col min="5" max="5" width="7.140625" style="0" customWidth="1"/>
    <col min="6" max="6" width="8.140625" style="0" bestFit="1" customWidth="1"/>
    <col min="7" max="7" width="7.421875" style="0" bestFit="1" customWidth="1"/>
    <col min="8" max="8" width="7.421875" style="0" customWidth="1"/>
    <col min="9" max="9" width="6.28125" style="0" bestFit="1" customWidth="1"/>
    <col min="10" max="10" width="7.00390625" style="0" bestFit="1" customWidth="1"/>
    <col min="11" max="11" width="6.7109375" style="0" customWidth="1"/>
    <col min="12" max="12" width="7.421875" style="0" customWidth="1"/>
    <col min="13" max="13" width="7.421875" style="0" bestFit="1" customWidth="1"/>
    <col min="14" max="14" width="6.00390625" style="0" customWidth="1"/>
    <col min="15" max="15" width="6.28125" style="0" customWidth="1"/>
    <col min="16" max="17" width="6.421875" style="0" customWidth="1"/>
    <col min="18" max="18" width="7.28125" style="0" customWidth="1"/>
    <col min="19" max="19" width="6.8515625" style="0" customWidth="1"/>
    <col min="20" max="20" width="6.00390625" style="0" customWidth="1"/>
    <col min="21" max="16384" width="8.8515625" style="0" customWidth="1"/>
  </cols>
  <sheetData>
    <row r="2" spans="1:3" s="3" customFormat="1" ht="14.25">
      <c r="A2" s="3" t="s">
        <v>305</v>
      </c>
      <c r="C2" s="3" t="s">
        <v>49</v>
      </c>
    </row>
    <row r="3" ht="15">
      <c r="H3" t="s">
        <v>36</v>
      </c>
    </row>
    <row r="4" spans="1:20" ht="15">
      <c r="A4" s="52"/>
      <c r="B4" s="136"/>
      <c r="C4" s="52"/>
      <c r="D4" s="52"/>
      <c r="E4" s="52" t="s">
        <v>37</v>
      </c>
      <c r="F4" s="52"/>
      <c r="G4" s="52"/>
      <c r="H4" s="52"/>
      <c r="I4" s="52"/>
      <c r="J4" s="52"/>
      <c r="K4" s="52" t="s">
        <v>38</v>
      </c>
      <c r="L4" s="52"/>
      <c r="M4" s="52"/>
      <c r="N4" s="52"/>
      <c r="O4" s="52"/>
      <c r="P4" s="52"/>
      <c r="Q4" s="52" t="s">
        <v>39</v>
      </c>
      <c r="R4" s="52"/>
      <c r="S4" s="52"/>
      <c r="T4" s="52"/>
    </row>
    <row r="5" spans="1:20" ht="15">
      <c r="A5" s="52"/>
      <c r="B5" s="136"/>
      <c r="C5" s="52" t="s">
        <v>40</v>
      </c>
      <c r="D5" s="52" t="s">
        <v>41</v>
      </c>
      <c r="E5" s="52" t="s">
        <v>42</v>
      </c>
      <c r="F5" s="52" t="s">
        <v>43</v>
      </c>
      <c r="G5" s="52" t="s">
        <v>44</v>
      </c>
      <c r="H5" s="52" t="s">
        <v>45</v>
      </c>
      <c r="I5" s="52" t="s">
        <v>40</v>
      </c>
      <c r="J5" s="52" t="s">
        <v>41</v>
      </c>
      <c r="K5" s="52" t="s">
        <v>42</v>
      </c>
      <c r="L5" s="52" t="s">
        <v>43</v>
      </c>
      <c r="M5" s="52" t="s">
        <v>44</v>
      </c>
      <c r="N5" s="52" t="s">
        <v>45</v>
      </c>
      <c r="O5" s="52" t="s">
        <v>40</v>
      </c>
      <c r="P5" s="52" t="s">
        <v>41</v>
      </c>
      <c r="Q5" s="52" t="s">
        <v>42</v>
      </c>
      <c r="R5" s="52" t="s">
        <v>43</v>
      </c>
      <c r="S5" s="52" t="s">
        <v>44</v>
      </c>
      <c r="T5" s="52" t="s">
        <v>45</v>
      </c>
    </row>
    <row r="6" spans="1:20" ht="15">
      <c r="A6" s="88" t="s">
        <v>50</v>
      </c>
      <c r="B6" s="137"/>
      <c r="C6" s="139">
        <v>26.486692983573157</v>
      </c>
      <c r="D6" s="139">
        <v>70.43801269153381</v>
      </c>
      <c r="E6" s="139">
        <v>15.247272211988097</v>
      </c>
      <c r="F6" s="139">
        <v>29.364100757442312</v>
      </c>
      <c r="G6" s="139">
        <v>7.581329561527582</v>
      </c>
      <c r="H6" s="139">
        <v>31.527319098845762</v>
      </c>
      <c r="I6" s="139">
        <v>32.281984334203656</v>
      </c>
      <c r="J6" s="139">
        <v>55.78934106085423</v>
      </c>
      <c r="K6" s="139">
        <v>18.532728752470643</v>
      </c>
      <c r="L6" s="139">
        <v>33.78019644279268</v>
      </c>
      <c r="M6" s="139">
        <v>25.050269869827495</v>
      </c>
      <c r="N6" s="139">
        <v>32.54362353814739</v>
      </c>
      <c r="O6" s="139">
        <v>35.371217452498236</v>
      </c>
      <c r="P6" s="139">
        <v>54.67602236596865</v>
      </c>
      <c r="Q6" s="139">
        <v>18.292315419387243</v>
      </c>
      <c r="R6" s="139">
        <v>32.956565913131826</v>
      </c>
      <c r="S6" s="139">
        <v>23.39073060830383</v>
      </c>
      <c r="T6" s="139">
        <v>32.18184684507153</v>
      </c>
    </row>
    <row r="7" spans="1:20" ht="15">
      <c r="A7" s="88" t="s">
        <v>46</v>
      </c>
      <c r="B7" s="137"/>
      <c r="C7" s="139">
        <v>46.173945502053</v>
      </c>
      <c r="D7" s="139">
        <v>72.77571451638947</v>
      </c>
      <c r="E7" s="139">
        <v>21.00773127166089</v>
      </c>
      <c r="F7" s="139">
        <v>29.523614802698834</v>
      </c>
      <c r="G7" s="139">
        <v>7.74365821094793</v>
      </c>
      <c r="H7" s="139">
        <v>42.56259204712813</v>
      </c>
      <c r="I7" s="139">
        <v>46.82017543859649</v>
      </c>
      <c r="J7" s="139">
        <v>60.31811894882434</v>
      </c>
      <c r="K7" s="139">
        <v>19.62460896767466</v>
      </c>
      <c r="L7" s="139">
        <v>37.05892007221402</v>
      </c>
      <c r="M7" s="139">
        <v>18.486352357320097</v>
      </c>
      <c r="N7" s="139">
        <v>39.193454605864275</v>
      </c>
      <c r="O7" s="139">
        <v>57.62886597938144</v>
      </c>
      <c r="P7" s="139">
        <v>59.323262839879156</v>
      </c>
      <c r="Q7" s="139">
        <v>24.414414414414416</v>
      </c>
      <c r="R7" s="139">
        <v>35.54583788848977</v>
      </c>
      <c r="S7" s="139">
        <v>27.286043105252144</v>
      </c>
      <c r="T7" s="139">
        <v>41.96665050173462</v>
      </c>
    </row>
    <row r="8" spans="1:20" ht="15">
      <c r="A8" s="88" t="s">
        <v>47</v>
      </c>
      <c r="B8" s="137"/>
      <c r="C8" s="139">
        <v>15.92356687898089</v>
      </c>
      <c r="D8" s="139">
        <v>17.346938775510203</v>
      </c>
      <c r="E8" s="139">
        <v>7.075098814229248</v>
      </c>
      <c r="F8" s="139">
        <v>21.722846441947567</v>
      </c>
      <c r="G8" s="139">
        <v>2.849002849002849</v>
      </c>
      <c r="H8" s="139">
        <v>12.072254010995175</v>
      </c>
      <c r="I8" s="139">
        <v>26.695571384329515</v>
      </c>
      <c r="J8" s="139">
        <v>9.54861111111111</v>
      </c>
      <c r="K8" s="139">
        <v>21.447578499201704</v>
      </c>
      <c r="L8" s="139">
        <v>15.762273901808785</v>
      </c>
      <c r="M8" s="139">
        <v>5.454545454545454</v>
      </c>
      <c r="N8" s="139">
        <v>20.917594654788417</v>
      </c>
      <c r="O8" s="139">
        <v>27.70799651784604</v>
      </c>
      <c r="P8" s="139">
        <v>9.785932721712538</v>
      </c>
      <c r="Q8" s="139">
        <v>23.759305210918114</v>
      </c>
      <c r="R8" s="139">
        <v>11.705685618729097</v>
      </c>
      <c r="S8" s="139">
        <v>8.547008547008547</v>
      </c>
      <c r="T8" s="139">
        <v>22.23065250379363</v>
      </c>
    </row>
    <row r="9" spans="1:20" ht="15">
      <c r="A9" s="89" t="s">
        <v>48</v>
      </c>
      <c r="B9" s="138"/>
      <c r="C9" s="141">
        <v>22.149837133550488</v>
      </c>
      <c r="D9" s="141">
        <v>13.88888888888889</v>
      </c>
      <c r="E9" s="141">
        <v>14.04639175257732</v>
      </c>
      <c r="F9" s="141">
        <v>31.79190751445087</v>
      </c>
      <c r="G9" s="141">
        <v>12.398373983739837</v>
      </c>
      <c r="H9" s="141">
        <v>17.83295711060948</v>
      </c>
      <c r="I9" s="141">
        <v>22.57217847769029</v>
      </c>
      <c r="J9" s="141">
        <v>9.16030534351145</v>
      </c>
      <c r="K9" s="141">
        <v>12.973533990659055</v>
      </c>
      <c r="L9" s="141">
        <v>21.44212523719165</v>
      </c>
      <c r="M9" s="141">
        <v>38.74418604651163</v>
      </c>
      <c r="N9" s="141">
        <v>28.743744385987423</v>
      </c>
      <c r="O9" s="141">
        <v>27.81774580335731</v>
      </c>
      <c r="P9" s="141">
        <v>7.291666666666667</v>
      </c>
      <c r="Q9" s="141">
        <v>9.069946195234435</v>
      </c>
      <c r="R9" s="141">
        <v>24.2320819112628</v>
      </c>
      <c r="S9" s="141">
        <v>27.251231527093594</v>
      </c>
      <c r="T9" s="141">
        <v>19.99256436471791</v>
      </c>
    </row>
    <row r="10" spans="1:12" ht="15">
      <c r="A10" s="15" t="s">
        <v>159</v>
      </c>
      <c r="B10" s="297" t="s">
        <v>307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</row>
    <row r="11" spans="1:12" ht="15">
      <c r="A11" s="16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</row>
    <row r="13" spans="1:11" ht="15">
      <c r="A13" s="51"/>
      <c r="B13" s="51"/>
      <c r="C13" s="51"/>
      <c r="D13" s="200"/>
      <c r="E13" s="51"/>
      <c r="F13" s="51"/>
      <c r="G13" s="51">
        <v>1995</v>
      </c>
      <c r="H13" s="51">
        <v>1996</v>
      </c>
      <c r="I13" s="51">
        <v>1997</v>
      </c>
      <c r="J13" s="51">
        <v>1998</v>
      </c>
      <c r="K13" s="51">
        <v>1999</v>
      </c>
    </row>
    <row r="14" spans="1:11" ht="15">
      <c r="A14" s="88" t="s">
        <v>29</v>
      </c>
      <c r="B14" s="88"/>
      <c r="C14" s="88"/>
      <c r="D14" s="137"/>
      <c r="E14" s="88"/>
      <c r="F14" s="88"/>
      <c r="G14" s="202">
        <v>100</v>
      </c>
      <c r="H14" s="202">
        <v>100</v>
      </c>
      <c r="I14" s="202">
        <v>100</v>
      </c>
      <c r="J14" s="202">
        <v>100</v>
      </c>
      <c r="K14" s="202">
        <v>100</v>
      </c>
    </row>
    <row r="15" spans="1:11" ht="15">
      <c r="A15" s="88"/>
      <c r="B15" s="88" t="s">
        <v>30</v>
      </c>
      <c r="C15" s="88"/>
      <c r="D15" s="137"/>
      <c r="E15" s="88"/>
      <c r="F15" s="88"/>
      <c r="G15" s="202">
        <v>65.83248574875228</v>
      </c>
      <c r="H15" s="202">
        <v>65.06600985221674</v>
      </c>
      <c r="I15" s="202">
        <v>55.572347266881025</v>
      </c>
      <c r="J15" s="202">
        <v>54.469316068599774</v>
      </c>
      <c r="K15" s="202">
        <v>55.75693209890795</v>
      </c>
    </row>
    <row r="16" spans="1:11" ht="15">
      <c r="A16" s="88"/>
      <c r="B16" s="88" t="s">
        <v>31</v>
      </c>
      <c r="C16" s="88"/>
      <c r="D16" s="137"/>
      <c r="E16" s="88"/>
      <c r="F16" s="88"/>
      <c r="G16" s="202">
        <v>33.21900797123731</v>
      </c>
      <c r="H16" s="202">
        <v>34.382266009852216</v>
      </c>
      <c r="I16" s="202">
        <v>43.79742765273312</v>
      </c>
      <c r="J16" s="202">
        <v>44.99207934430746</v>
      </c>
      <c r="K16" s="202">
        <v>43.69473368272805</v>
      </c>
    </row>
    <row r="17" spans="1:11" ht="15">
      <c r="A17" s="89"/>
      <c r="B17" s="89" t="s">
        <v>32</v>
      </c>
      <c r="C17" s="89"/>
      <c r="D17" s="138"/>
      <c r="E17" s="89"/>
      <c r="F17" s="89"/>
      <c r="G17" s="201">
        <v>0.9485062800104076</v>
      </c>
      <c r="H17" s="201">
        <v>0.5536945812807882</v>
      </c>
      <c r="I17" s="201">
        <v>0.6302250803858521</v>
      </c>
      <c r="J17" s="201">
        <v>0.538604587092775</v>
      </c>
      <c r="K17" s="201">
        <v>0.5483342183640016</v>
      </c>
    </row>
    <row r="18" spans="1:12" ht="15">
      <c r="A18" s="15" t="s">
        <v>159</v>
      </c>
      <c r="B18" s="297" t="s">
        <v>308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</row>
    <row r="19" spans="1:12" ht="15">
      <c r="A19" s="16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</row>
  </sheetData>
  <mergeCells count="2">
    <mergeCell ref="B10:L11"/>
    <mergeCell ref="B18:L19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scale="9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U19"/>
  <sheetViews>
    <sheetView workbookViewId="0" topLeftCell="A1">
      <selection activeCell="A1" sqref="A1"/>
    </sheetView>
  </sheetViews>
  <sheetFormatPr defaultColWidth="9.140625" defaultRowHeight="15"/>
  <cols>
    <col min="1" max="3" width="8.8515625" style="0" customWidth="1"/>
    <col min="4" max="4" width="5.421875" style="0" customWidth="1"/>
    <col min="5" max="5" width="5.7109375" style="0" customWidth="1"/>
    <col min="6" max="6" width="6.140625" style="0" customWidth="1"/>
    <col min="7" max="7" width="7.421875" style="0" customWidth="1"/>
    <col min="8" max="8" width="7.421875" style="0" bestFit="1" customWidth="1"/>
    <col min="9" max="9" width="5.8515625" style="0" customWidth="1"/>
    <col min="10" max="10" width="6.28125" style="0" bestFit="1" customWidth="1"/>
    <col min="11" max="11" width="7.00390625" style="0" bestFit="1" customWidth="1"/>
    <col min="12" max="12" width="6.28125" style="0" customWidth="1"/>
    <col min="13" max="13" width="8.140625" style="0" bestFit="1" customWidth="1"/>
    <col min="14" max="14" width="7.421875" style="0" bestFit="1" customWidth="1"/>
    <col min="15" max="15" width="6.00390625" style="0" bestFit="1" customWidth="1"/>
    <col min="16" max="16" width="6.28125" style="0" bestFit="1" customWidth="1"/>
    <col min="17" max="17" width="7.00390625" style="0" bestFit="1" customWidth="1"/>
    <col min="18" max="18" width="6.421875" style="0" customWidth="1"/>
    <col min="19" max="19" width="7.8515625" style="0" customWidth="1"/>
    <col min="20" max="20" width="6.7109375" style="0" customWidth="1"/>
    <col min="21" max="21" width="5.7109375" style="0" customWidth="1"/>
    <col min="22" max="16384" width="8.8515625" style="0" customWidth="1"/>
  </cols>
  <sheetData>
    <row r="3" spans="1:4" ht="15">
      <c r="A3" s="3" t="s">
        <v>306</v>
      </c>
      <c r="B3" s="3"/>
      <c r="C3" s="3"/>
      <c r="D3" s="3" t="s">
        <v>213</v>
      </c>
    </row>
    <row r="4" ht="15">
      <c r="I4" t="s">
        <v>36</v>
      </c>
    </row>
    <row r="5" spans="1:21" ht="15">
      <c r="A5" s="52"/>
      <c r="B5" s="52"/>
      <c r="C5" s="136"/>
      <c r="D5" s="52"/>
      <c r="E5" s="52"/>
      <c r="F5" s="52" t="s">
        <v>37</v>
      </c>
      <c r="G5" s="52"/>
      <c r="H5" s="52"/>
      <c r="I5" s="52"/>
      <c r="J5" s="52"/>
      <c r="K5" s="52"/>
      <c r="L5" s="52" t="s">
        <v>38</v>
      </c>
      <c r="M5" s="52"/>
      <c r="N5" s="52"/>
      <c r="O5" s="52"/>
      <c r="P5" s="52"/>
      <c r="Q5" s="52"/>
      <c r="R5" s="52" t="s">
        <v>39</v>
      </c>
      <c r="S5" s="52"/>
      <c r="T5" s="52"/>
      <c r="U5" s="52"/>
    </row>
    <row r="6" spans="1:21" ht="15">
      <c r="A6" s="52"/>
      <c r="B6" s="52"/>
      <c r="C6" s="136"/>
      <c r="D6" s="52" t="s">
        <v>40</v>
      </c>
      <c r="E6" s="52" t="s">
        <v>41</v>
      </c>
      <c r="F6" s="52" t="s">
        <v>42</v>
      </c>
      <c r="G6" s="52" t="s">
        <v>43</v>
      </c>
      <c r="H6" s="52" t="s">
        <v>44</v>
      </c>
      <c r="I6" s="52" t="s">
        <v>45</v>
      </c>
      <c r="J6" s="52" t="s">
        <v>40</v>
      </c>
      <c r="K6" s="52" t="s">
        <v>41</v>
      </c>
      <c r="L6" s="52" t="s">
        <v>42</v>
      </c>
      <c r="M6" s="52" t="s">
        <v>43</v>
      </c>
      <c r="N6" s="52" t="s">
        <v>44</v>
      </c>
      <c r="O6" s="52" t="s">
        <v>45</v>
      </c>
      <c r="P6" s="52" t="s">
        <v>40</v>
      </c>
      <c r="Q6" s="52" t="s">
        <v>41</v>
      </c>
      <c r="R6" s="52" t="s">
        <v>42</v>
      </c>
      <c r="S6" s="52" t="s">
        <v>43</v>
      </c>
      <c r="T6" s="52" t="s">
        <v>44</v>
      </c>
      <c r="U6" s="52" t="s">
        <v>45</v>
      </c>
    </row>
    <row r="7" spans="1:21" ht="15">
      <c r="A7" s="88" t="s">
        <v>45</v>
      </c>
      <c r="B7" s="88"/>
      <c r="C7" s="137"/>
      <c r="D7">
        <v>100</v>
      </c>
      <c r="E7">
        <v>100</v>
      </c>
      <c r="F7">
        <v>100</v>
      </c>
      <c r="G7">
        <v>100</v>
      </c>
      <c r="H7">
        <v>100</v>
      </c>
      <c r="I7">
        <v>100</v>
      </c>
      <c r="J7">
        <v>100</v>
      </c>
      <c r="K7">
        <v>100</v>
      </c>
      <c r="L7">
        <v>100</v>
      </c>
      <c r="M7">
        <v>100</v>
      </c>
      <c r="N7">
        <v>100</v>
      </c>
      <c r="O7">
        <v>100</v>
      </c>
      <c r="P7">
        <v>100</v>
      </c>
      <c r="Q7">
        <v>100</v>
      </c>
      <c r="R7">
        <v>100</v>
      </c>
      <c r="S7">
        <v>100</v>
      </c>
      <c r="T7">
        <v>100</v>
      </c>
      <c r="U7">
        <v>100</v>
      </c>
    </row>
    <row r="8" spans="1:21" ht="15">
      <c r="A8" s="88" t="s">
        <v>46</v>
      </c>
      <c r="B8" s="88"/>
      <c r="C8" s="137"/>
      <c r="D8" s="1">
        <v>34.11435120336177</v>
      </c>
      <c r="E8" s="1">
        <v>95.852035288655</v>
      </c>
      <c r="F8" s="1">
        <v>53.15289783193992</v>
      </c>
      <c r="G8" s="1">
        <v>86.15465915096001</v>
      </c>
      <c r="H8" s="1">
        <v>42.37623762376238</v>
      </c>
      <c r="I8" s="1">
        <v>62.16525520714122</v>
      </c>
      <c r="J8" s="1">
        <v>28.574412532637076</v>
      </c>
      <c r="K8" s="1">
        <v>91.09235227415901</v>
      </c>
      <c r="L8" s="1">
        <v>55.74933147308453</v>
      </c>
      <c r="M8" s="1">
        <v>80.87337403769578</v>
      </c>
      <c r="N8" s="1">
        <v>34.120012699756586</v>
      </c>
      <c r="O8" s="1">
        <v>55.8706144421756</v>
      </c>
      <c r="P8" s="1">
        <v>25.5981703026038</v>
      </c>
      <c r="Q8" s="1">
        <v>90.72470123889924</v>
      </c>
      <c r="R8" s="1">
        <v>44.60070316423908</v>
      </c>
      <c r="S8" s="1">
        <v>81.31826263652528</v>
      </c>
      <c r="T8" s="1">
        <v>38.45349211457998</v>
      </c>
      <c r="U8" s="1">
        <v>52.82583848973318</v>
      </c>
    </row>
    <row r="9" spans="1:21" ht="15">
      <c r="A9" s="88" t="s">
        <v>47</v>
      </c>
      <c r="B9" s="88"/>
      <c r="C9" s="137"/>
      <c r="D9" s="1">
        <v>61.97631478415892</v>
      </c>
      <c r="E9" s="1">
        <v>3.0335861321776814</v>
      </c>
      <c r="F9" s="1">
        <v>35.85092815644042</v>
      </c>
      <c r="G9" s="1">
        <v>4.7031883036815225</v>
      </c>
      <c r="H9" s="1">
        <v>29.78783592644979</v>
      </c>
      <c r="I9" s="1">
        <v>29.14364189255469</v>
      </c>
      <c r="J9" s="1">
        <v>67.44647519582246</v>
      </c>
      <c r="K9" s="1">
        <v>7.257150056696485</v>
      </c>
      <c r="L9" s="1">
        <v>21.84629694221602</v>
      </c>
      <c r="M9" s="1">
        <v>5.136713565171224</v>
      </c>
      <c r="N9" s="1">
        <v>20.372526193247964</v>
      </c>
      <c r="O9" s="1">
        <v>26.04650083534435</v>
      </c>
      <c r="P9" s="1">
        <v>70.73363828289936</v>
      </c>
      <c r="Q9" s="1">
        <v>7.170266418155904</v>
      </c>
      <c r="R9" s="1">
        <v>16.19286790557509</v>
      </c>
      <c r="S9" s="1">
        <v>3.7973075946151895</v>
      </c>
      <c r="T9" s="1">
        <v>20.711297071129707</v>
      </c>
      <c r="U9" s="1">
        <v>25.972490442596463</v>
      </c>
    </row>
    <row r="10" spans="1:21" ht="15">
      <c r="A10" s="89" t="s">
        <v>48</v>
      </c>
      <c r="B10" s="89"/>
      <c r="C10" s="138"/>
      <c r="D10" s="141">
        <v>3.9093340124793077</v>
      </c>
      <c r="E10" s="141">
        <v>1.1143785791673115</v>
      </c>
      <c r="F10" s="141">
        <v>10.996174011619669</v>
      </c>
      <c r="G10" s="141">
        <v>9.142152545358465</v>
      </c>
      <c r="H10" s="141">
        <v>27.835926449787834</v>
      </c>
      <c r="I10" s="141">
        <v>8.69110290030409</v>
      </c>
      <c r="J10" s="141">
        <v>3.97911227154047</v>
      </c>
      <c r="K10" s="141">
        <v>1.6504976691445132</v>
      </c>
      <c r="L10" s="141">
        <v>22.404371584699454</v>
      </c>
      <c r="M10" s="141">
        <v>13.989912397132997</v>
      </c>
      <c r="N10" s="141">
        <v>45.50746110699545</v>
      </c>
      <c r="O10" s="141">
        <v>18.082884722480046</v>
      </c>
      <c r="P10" s="141">
        <v>3.668191414496833</v>
      </c>
      <c r="Q10" s="141">
        <v>2.1050323429448525</v>
      </c>
      <c r="R10" s="141">
        <v>39.20642893018584</v>
      </c>
      <c r="S10" s="141">
        <v>14.884429768859539</v>
      </c>
      <c r="T10" s="141">
        <v>40.83521081429031</v>
      </c>
      <c r="U10" s="141">
        <v>21.201671067670357</v>
      </c>
    </row>
    <row r="11" spans="1:12" ht="15">
      <c r="A11" s="15" t="s">
        <v>159</v>
      </c>
      <c r="B11" s="297" t="s">
        <v>307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</row>
    <row r="12" spans="1:12" ht="15">
      <c r="A12" s="16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</row>
    <row r="14" spans="1:11" ht="15">
      <c r="A14" s="52"/>
      <c r="B14" s="52"/>
      <c r="C14" s="52"/>
      <c r="D14" s="52"/>
      <c r="E14" s="136"/>
      <c r="F14" s="52"/>
      <c r="G14" s="51">
        <v>1995</v>
      </c>
      <c r="H14" s="51">
        <v>1996</v>
      </c>
      <c r="I14" s="51">
        <v>1997</v>
      </c>
      <c r="J14" s="51">
        <v>1998</v>
      </c>
      <c r="K14" s="51">
        <v>1999</v>
      </c>
    </row>
    <row r="15" spans="1:11" ht="15">
      <c r="A15" s="88" t="s">
        <v>33</v>
      </c>
      <c r="B15" s="88"/>
      <c r="C15" s="88"/>
      <c r="D15" s="88"/>
      <c r="E15" s="137"/>
      <c r="F15" s="88"/>
      <c r="G15" s="88">
        <v>100</v>
      </c>
      <c r="H15" s="88">
        <v>100</v>
      </c>
      <c r="I15" s="88">
        <v>100</v>
      </c>
      <c r="J15" s="88">
        <v>100</v>
      </c>
      <c r="K15" s="88">
        <v>100</v>
      </c>
    </row>
    <row r="16" spans="1:11" ht="15">
      <c r="A16" s="88"/>
      <c r="B16" s="88" t="s">
        <v>34</v>
      </c>
      <c r="C16" s="88"/>
      <c r="D16" s="88"/>
      <c r="E16" s="137"/>
      <c r="F16" s="88"/>
      <c r="G16" s="88">
        <v>56.95531849468979</v>
      </c>
      <c r="H16" s="88">
        <v>52.82561576354679</v>
      </c>
      <c r="I16" s="88">
        <v>49.80707395498392</v>
      </c>
      <c r="J16" s="88">
        <v>51.940216268338034</v>
      </c>
      <c r="K16" s="88">
        <v>48.1997113997114</v>
      </c>
    </row>
    <row r="17" spans="1:11" ht="15">
      <c r="A17" s="89"/>
      <c r="B17" s="89" t="s">
        <v>35</v>
      </c>
      <c r="C17" s="89"/>
      <c r="D17" s="89"/>
      <c r="E17" s="138"/>
      <c r="F17" s="89"/>
      <c r="G17" s="89">
        <v>43.044681505310216</v>
      </c>
      <c r="H17" s="89">
        <v>47.176354679802955</v>
      </c>
      <c r="I17" s="89">
        <v>50.19292604501607</v>
      </c>
      <c r="J17" s="89">
        <v>48.05978373166196</v>
      </c>
      <c r="K17" s="89">
        <v>51.8002886002886</v>
      </c>
    </row>
    <row r="18" spans="1:12" ht="15">
      <c r="A18" s="15" t="s">
        <v>159</v>
      </c>
      <c r="B18" s="298" t="s">
        <v>309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</row>
    <row r="19" spans="1:12" ht="15">
      <c r="A19" s="16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</row>
  </sheetData>
  <mergeCells count="2">
    <mergeCell ref="B18:L19"/>
    <mergeCell ref="B11:L12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scale="9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9.140625" defaultRowHeight="15"/>
  <cols>
    <col min="1" max="1" width="10.140625" style="207" customWidth="1"/>
    <col min="2" max="2" width="9.00390625" style="207" customWidth="1"/>
    <col min="3" max="3" width="12.8515625" style="207" customWidth="1"/>
    <col min="4" max="5" width="22.7109375" style="207" customWidth="1"/>
    <col min="6" max="16384" width="9.00390625" style="207" customWidth="1"/>
  </cols>
  <sheetData>
    <row r="1" spans="1:3" ht="15">
      <c r="A1" s="206"/>
      <c r="B1" s="206"/>
      <c r="C1" s="206"/>
    </row>
    <row r="2" spans="1:11" s="204" customFormat="1" ht="12.75" customHeight="1">
      <c r="A2" s="208" t="s">
        <v>328</v>
      </c>
      <c r="B2" s="299" t="s">
        <v>329</v>
      </c>
      <c r="C2" s="299"/>
      <c r="D2" s="299"/>
      <c r="E2" s="299"/>
      <c r="F2" s="203"/>
      <c r="I2" s="205"/>
      <c r="J2" s="205"/>
      <c r="K2" s="205"/>
    </row>
    <row r="3" spans="1:12" s="204" customFormat="1" ht="18.75" customHeight="1">
      <c r="A3" s="205"/>
      <c r="B3" s="299"/>
      <c r="C3" s="299"/>
      <c r="D3" s="299"/>
      <c r="E3" s="299"/>
      <c r="F3" s="203"/>
      <c r="J3" s="205"/>
      <c r="L3" s="205"/>
    </row>
    <row r="4" spans="1:12" s="204" customFormat="1" ht="18.75" customHeight="1">
      <c r="A4" s="205"/>
      <c r="B4" s="209"/>
      <c r="C4" s="209"/>
      <c r="D4" s="210" t="s">
        <v>330</v>
      </c>
      <c r="F4" s="203"/>
      <c r="G4" s="203"/>
      <c r="J4" s="205"/>
      <c r="L4" s="205"/>
    </row>
    <row r="5" spans="1:12" s="204" customFormat="1" ht="15">
      <c r="A5" s="211"/>
      <c r="B5" s="211"/>
      <c r="C5" s="212"/>
      <c r="D5" s="213" t="s">
        <v>331</v>
      </c>
      <c r="E5" s="213" t="s">
        <v>332</v>
      </c>
      <c r="G5" s="205"/>
      <c r="H5" s="205"/>
      <c r="I5" s="205"/>
      <c r="J5" s="205"/>
      <c r="K5" s="205"/>
      <c r="L5" s="205"/>
    </row>
    <row r="6" spans="1:12" s="204" customFormat="1" ht="15">
      <c r="A6" s="205" t="s">
        <v>333</v>
      </c>
      <c r="B6" s="205"/>
      <c r="C6" s="214"/>
      <c r="D6" s="215">
        <v>91.2</v>
      </c>
      <c r="E6" s="215">
        <v>90.3</v>
      </c>
      <c r="F6" s="215"/>
      <c r="G6" s="205"/>
      <c r="H6" s="205"/>
      <c r="I6" s="205"/>
      <c r="J6" s="205"/>
      <c r="K6" s="205"/>
      <c r="L6" s="205"/>
    </row>
    <row r="7" spans="1:12" s="204" customFormat="1" ht="15">
      <c r="A7" s="205" t="s">
        <v>334</v>
      </c>
      <c r="B7" s="205"/>
      <c r="C7" s="214"/>
      <c r="D7" s="215">
        <v>3.1</v>
      </c>
      <c r="E7" s="215">
        <v>3.8</v>
      </c>
      <c r="F7" s="215"/>
      <c r="G7" s="205"/>
      <c r="H7" s="205"/>
      <c r="I7" s="205"/>
      <c r="J7" s="205"/>
      <c r="K7" s="205"/>
      <c r="L7" s="205"/>
    </row>
    <row r="8" spans="1:12" s="204" customFormat="1" ht="15">
      <c r="A8" s="205" t="s">
        <v>335</v>
      </c>
      <c r="B8" s="205"/>
      <c r="C8" s="214"/>
      <c r="D8" s="215">
        <v>0.8</v>
      </c>
      <c r="E8" s="215">
        <v>1.9</v>
      </c>
      <c r="F8" s="215"/>
      <c r="G8" s="205"/>
      <c r="H8" s="205"/>
      <c r="I8" s="205"/>
      <c r="J8" s="205"/>
      <c r="K8" s="205"/>
      <c r="L8" s="205"/>
    </row>
    <row r="9" spans="1:12" s="204" customFormat="1" ht="15">
      <c r="A9" s="205" t="s">
        <v>336</v>
      </c>
      <c r="B9" s="205"/>
      <c r="C9" s="214"/>
      <c r="D9" s="215">
        <v>0</v>
      </c>
      <c r="E9" s="215">
        <v>1</v>
      </c>
      <c r="F9" s="215"/>
      <c r="G9" s="205"/>
      <c r="H9" s="205"/>
      <c r="I9" s="205"/>
      <c r="J9" s="205"/>
      <c r="K9" s="205"/>
      <c r="L9" s="205"/>
    </row>
    <row r="10" spans="1:12" s="204" customFormat="1" ht="15">
      <c r="A10" s="205" t="s">
        <v>337</v>
      </c>
      <c r="B10" s="205"/>
      <c r="C10" s="214"/>
      <c r="D10" s="215">
        <v>0</v>
      </c>
      <c r="E10" s="215">
        <v>0.3</v>
      </c>
      <c r="F10" s="215"/>
      <c r="G10" s="205"/>
      <c r="H10" s="205"/>
      <c r="I10" s="205"/>
      <c r="J10" s="205"/>
      <c r="K10" s="205"/>
      <c r="L10" s="205"/>
    </row>
    <row r="11" spans="1:12" s="204" customFormat="1" ht="15">
      <c r="A11" s="205" t="s">
        <v>338</v>
      </c>
      <c r="B11" s="205"/>
      <c r="C11" s="214"/>
      <c r="D11" s="215">
        <v>2.2</v>
      </c>
      <c r="E11" s="215">
        <v>0.1</v>
      </c>
      <c r="F11" s="215"/>
      <c r="G11" s="205"/>
      <c r="H11" s="205"/>
      <c r="I11" s="205"/>
      <c r="J11" s="205"/>
      <c r="K11" s="205"/>
      <c r="L11" s="205"/>
    </row>
    <row r="12" spans="1:12" s="204" customFormat="1" ht="15">
      <c r="A12" s="205" t="s">
        <v>339</v>
      </c>
      <c r="B12" s="205"/>
      <c r="C12" s="214"/>
      <c r="D12" s="215">
        <v>1.3</v>
      </c>
      <c r="E12" s="215">
        <v>2.3</v>
      </c>
      <c r="F12" s="215"/>
      <c r="G12" s="205"/>
      <c r="H12" s="205"/>
      <c r="I12" s="205"/>
      <c r="J12" s="205"/>
      <c r="K12" s="205"/>
      <c r="L12" s="205"/>
    </row>
    <row r="13" spans="1:6" s="204" customFormat="1" ht="15">
      <c r="A13" s="216" t="s">
        <v>340</v>
      </c>
      <c r="B13" s="217"/>
      <c r="C13" s="218"/>
      <c r="D13" s="219">
        <v>1.5</v>
      </c>
      <c r="E13" s="219">
        <v>0.3</v>
      </c>
      <c r="F13" s="215"/>
    </row>
    <row r="14" s="204" customFormat="1" ht="15">
      <c r="A14" s="205"/>
    </row>
    <row r="15" spans="1:8" ht="13.5" customHeight="1">
      <c r="A15" s="205" t="s">
        <v>341</v>
      </c>
      <c r="B15" s="300" t="s">
        <v>342</v>
      </c>
      <c r="C15" s="301"/>
      <c r="D15" s="301"/>
      <c r="E15" s="301"/>
      <c r="F15" s="220"/>
      <c r="G15" s="220"/>
      <c r="H15" s="220"/>
    </row>
    <row r="16" spans="2:8" ht="39.75" customHeight="1">
      <c r="B16" s="301"/>
      <c r="C16" s="301"/>
      <c r="D16" s="301"/>
      <c r="E16" s="301"/>
      <c r="F16" s="220"/>
      <c r="G16" s="220"/>
      <c r="H16" s="220"/>
    </row>
    <row r="17" spans="4:10" ht="13.5" customHeight="1">
      <c r="D17" s="203"/>
      <c r="E17" s="203"/>
      <c r="F17" s="203"/>
      <c r="G17" s="203"/>
      <c r="H17" s="203"/>
      <c r="I17" s="203"/>
      <c r="J17" s="203"/>
    </row>
    <row r="18" spans="1:10" ht="13.5" customHeight="1">
      <c r="A18" s="220"/>
      <c r="B18" s="220"/>
      <c r="C18" s="203"/>
      <c r="D18" s="203"/>
      <c r="E18" s="203"/>
      <c r="F18" s="203"/>
      <c r="G18" s="203"/>
      <c r="H18" s="203"/>
      <c r="I18" s="203"/>
      <c r="J18" s="203"/>
    </row>
    <row r="19" spans="1:7" ht="15">
      <c r="A19" s="220"/>
      <c r="B19" s="220"/>
      <c r="C19" s="220"/>
      <c r="D19" s="220"/>
      <c r="E19" s="220"/>
      <c r="F19" s="220"/>
      <c r="G19" s="220"/>
    </row>
  </sheetData>
  <mergeCells count="2">
    <mergeCell ref="B2:E3"/>
    <mergeCell ref="B15:E16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140625" defaultRowHeight="15"/>
  <cols>
    <col min="1" max="1" width="5.00390625" style="207" customWidth="1"/>
    <col min="2" max="4" width="9.00390625" style="207" customWidth="1"/>
    <col min="5" max="5" width="17.28125" style="207" customWidth="1"/>
    <col min="6" max="6" width="10.8515625" style="207" customWidth="1"/>
    <col min="7" max="7" width="2.8515625" style="207" customWidth="1"/>
    <col min="8" max="8" width="9.00390625" style="207" customWidth="1"/>
    <col min="9" max="9" width="3.28125" style="207" customWidth="1"/>
    <col min="10" max="10" width="8.421875" style="221" customWidth="1"/>
    <col min="11" max="11" width="6.140625" style="207" customWidth="1"/>
    <col min="12" max="12" width="7.8515625" style="207" customWidth="1"/>
    <col min="13" max="13" width="2.28125" style="207" customWidth="1"/>
    <col min="14" max="14" width="14.140625" style="207" customWidth="1"/>
    <col min="15" max="16384" width="9.00390625" style="207" customWidth="1"/>
  </cols>
  <sheetData>
    <row r="1" spans="1:4" ht="15">
      <c r="A1" s="206"/>
      <c r="B1" s="206"/>
      <c r="C1" s="206"/>
      <c r="D1" s="206"/>
    </row>
    <row r="2" spans="2:10" s="204" customFormat="1" ht="15">
      <c r="B2" s="204" t="s">
        <v>348</v>
      </c>
      <c r="C2" s="208" t="s">
        <v>349</v>
      </c>
      <c r="D2" s="222" t="s">
        <v>350</v>
      </c>
      <c r="E2" s="208"/>
      <c r="F2" s="208"/>
      <c r="G2" s="208"/>
      <c r="J2" s="223"/>
    </row>
    <row r="3" spans="8:10" s="204" customFormat="1" ht="15">
      <c r="H3" s="204" t="s">
        <v>390</v>
      </c>
      <c r="J3" s="223"/>
    </row>
    <row r="4" spans="2:20" s="204" customFormat="1" ht="15">
      <c r="B4" s="312" t="s">
        <v>343</v>
      </c>
      <c r="C4" s="312"/>
      <c r="D4" s="312"/>
      <c r="E4" s="313"/>
      <c r="F4" s="307" t="s">
        <v>344</v>
      </c>
      <c r="G4" s="304"/>
      <c r="H4" s="318" t="s">
        <v>391</v>
      </c>
      <c r="I4" s="318"/>
      <c r="J4" s="318"/>
      <c r="K4" s="318"/>
      <c r="L4" s="318"/>
      <c r="M4" s="318"/>
      <c r="N4" s="318"/>
      <c r="O4" s="224"/>
      <c r="P4" s="224"/>
      <c r="Q4" s="224"/>
      <c r="R4" s="224"/>
      <c r="S4" s="224"/>
      <c r="T4" s="224"/>
    </row>
    <row r="5" spans="2:20" s="204" customFormat="1" ht="15">
      <c r="B5" s="314"/>
      <c r="C5" s="314"/>
      <c r="D5" s="314"/>
      <c r="E5" s="315"/>
      <c r="F5" s="308"/>
      <c r="G5" s="305"/>
      <c r="H5" s="304" t="s">
        <v>45</v>
      </c>
      <c r="I5" s="304"/>
      <c r="J5" s="304" t="s">
        <v>345</v>
      </c>
      <c r="K5" s="304"/>
      <c r="L5" s="304" t="s">
        <v>346</v>
      </c>
      <c r="M5" s="304"/>
      <c r="N5" s="304" t="s">
        <v>347</v>
      </c>
      <c r="O5" s="224"/>
      <c r="P5" s="224"/>
      <c r="Q5" s="224"/>
      <c r="R5" s="224"/>
      <c r="S5" s="224"/>
      <c r="T5" s="224"/>
    </row>
    <row r="6" spans="2:20" s="204" customFormat="1" ht="15">
      <c r="B6" s="314"/>
      <c r="C6" s="314"/>
      <c r="D6" s="314"/>
      <c r="E6" s="315"/>
      <c r="F6" s="308"/>
      <c r="G6" s="305"/>
      <c r="H6" s="305"/>
      <c r="I6" s="305"/>
      <c r="J6" s="305"/>
      <c r="K6" s="305"/>
      <c r="L6" s="305"/>
      <c r="M6" s="305"/>
      <c r="N6" s="305"/>
      <c r="O6" s="224"/>
      <c r="P6" s="224"/>
      <c r="Q6" s="224"/>
      <c r="R6" s="224"/>
      <c r="S6" s="224"/>
      <c r="T6" s="224"/>
    </row>
    <row r="7" spans="2:20" s="204" customFormat="1" ht="26.25" customHeight="1">
      <c r="B7" s="316"/>
      <c r="C7" s="316"/>
      <c r="D7" s="316"/>
      <c r="E7" s="317"/>
      <c r="F7" s="309"/>
      <c r="G7" s="306"/>
      <c r="H7" s="306"/>
      <c r="I7" s="306"/>
      <c r="J7" s="306"/>
      <c r="K7" s="306"/>
      <c r="L7" s="306"/>
      <c r="M7" s="306"/>
      <c r="N7" s="306"/>
      <c r="O7" s="224"/>
      <c r="P7" s="224"/>
      <c r="Q7" s="224"/>
      <c r="R7" s="224"/>
      <c r="S7" s="224"/>
      <c r="T7" s="224"/>
    </row>
    <row r="8" spans="2:20" s="204" customFormat="1" ht="15">
      <c r="B8" s="302" t="s">
        <v>392</v>
      </c>
      <c r="C8" s="302"/>
      <c r="D8" s="302"/>
      <c r="E8" s="303"/>
      <c r="F8" s="226">
        <v>78819</v>
      </c>
      <c r="G8" s="227"/>
      <c r="H8" s="227">
        <v>7431</v>
      </c>
      <c r="I8" s="227"/>
      <c r="J8" s="228">
        <f aca="true" t="shared" si="0" ref="J8:J18">H8/F8*100</f>
        <v>9.427929813877364</v>
      </c>
      <c r="K8" s="229"/>
      <c r="L8" s="227">
        <v>4332</v>
      </c>
      <c r="M8" s="227"/>
      <c r="N8" s="229">
        <f aca="true" t="shared" si="1" ref="N8:N18">L8/H8*100</f>
        <v>58.29632620104965</v>
      </c>
      <c r="O8" s="224"/>
      <c r="P8" s="230"/>
      <c r="Q8" s="224"/>
      <c r="R8" s="224"/>
      <c r="S8" s="224"/>
      <c r="T8" s="224"/>
    </row>
    <row r="9" spans="2:20" s="204" customFormat="1" ht="15">
      <c r="B9" s="224"/>
      <c r="C9" s="224" t="s">
        <v>393</v>
      </c>
      <c r="E9" s="225"/>
      <c r="F9" s="231">
        <v>22387</v>
      </c>
      <c r="G9" s="232"/>
      <c r="H9" s="232">
        <v>4165</v>
      </c>
      <c r="I9" s="232"/>
      <c r="J9" s="233">
        <f t="shared" si="0"/>
        <v>18.604547281904676</v>
      </c>
      <c r="K9" s="215"/>
      <c r="L9" s="232">
        <v>2479</v>
      </c>
      <c r="M9" s="232"/>
      <c r="N9" s="215">
        <f t="shared" si="1"/>
        <v>59.51980792316927</v>
      </c>
      <c r="O9" s="224"/>
      <c r="P9" s="230"/>
      <c r="Q9" s="224"/>
      <c r="R9" s="224"/>
      <c r="S9" s="224"/>
      <c r="T9" s="224"/>
    </row>
    <row r="10" spans="2:20" s="204" customFormat="1" ht="15">
      <c r="B10" s="224"/>
      <c r="C10" s="224" t="s">
        <v>394</v>
      </c>
      <c r="E10" s="225"/>
      <c r="F10" s="231">
        <v>9771</v>
      </c>
      <c r="G10" s="232"/>
      <c r="H10" s="232">
        <v>1414</v>
      </c>
      <c r="I10" s="232"/>
      <c r="J10" s="233">
        <f t="shared" si="0"/>
        <v>14.471394944222698</v>
      </c>
      <c r="K10" s="215"/>
      <c r="L10" s="232">
        <v>898</v>
      </c>
      <c r="M10" s="232"/>
      <c r="N10" s="215">
        <f t="shared" si="1"/>
        <v>63.5077793493635</v>
      </c>
      <c r="O10" s="224"/>
      <c r="P10" s="230"/>
      <c r="Q10" s="224"/>
      <c r="R10" s="224"/>
      <c r="S10" s="224"/>
      <c r="T10" s="224"/>
    </row>
    <row r="11" spans="2:16" s="204" customFormat="1" ht="15">
      <c r="B11" s="224"/>
      <c r="C11" s="224" t="s">
        <v>395</v>
      </c>
      <c r="E11" s="225"/>
      <c r="F11" s="231">
        <v>24302</v>
      </c>
      <c r="G11" s="232"/>
      <c r="H11" s="232">
        <v>1319</v>
      </c>
      <c r="I11" s="232"/>
      <c r="J11" s="233">
        <f t="shared" si="0"/>
        <v>5.427536828244589</v>
      </c>
      <c r="K11" s="215"/>
      <c r="L11" s="232">
        <v>698</v>
      </c>
      <c r="M11" s="232"/>
      <c r="N11" s="215">
        <f t="shared" si="1"/>
        <v>52.91887793783169</v>
      </c>
      <c r="O11" s="224"/>
      <c r="P11" s="230"/>
    </row>
    <row r="12" spans="2:20" s="204" customFormat="1" ht="15">
      <c r="B12" s="224"/>
      <c r="C12" s="224" t="s">
        <v>396</v>
      </c>
      <c r="E12" s="225"/>
      <c r="F12" s="231">
        <v>19884</v>
      </c>
      <c r="G12" s="232"/>
      <c r="H12" s="232">
        <v>480</v>
      </c>
      <c r="I12" s="232"/>
      <c r="J12" s="233">
        <f t="shared" si="0"/>
        <v>2.4140012070006036</v>
      </c>
      <c r="K12" s="215"/>
      <c r="L12" s="232">
        <v>249</v>
      </c>
      <c r="M12" s="232"/>
      <c r="N12" s="215">
        <f t="shared" si="1"/>
        <v>51.87500000000001</v>
      </c>
      <c r="O12" s="224"/>
      <c r="P12" s="230"/>
      <c r="Q12" s="224"/>
      <c r="R12" s="224"/>
      <c r="S12" s="224"/>
      <c r="T12" s="224"/>
    </row>
    <row r="13" spans="2:20" s="204" customFormat="1" ht="15">
      <c r="B13" s="224"/>
      <c r="C13" s="224" t="s">
        <v>397</v>
      </c>
      <c r="E13" s="225"/>
      <c r="F13" s="231">
        <v>2475</v>
      </c>
      <c r="G13" s="232"/>
      <c r="H13" s="232">
        <v>53</v>
      </c>
      <c r="I13" s="232"/>
      <c r="J13" s="233">
        <f t="shared" si="0"/>
        <v>2.1414141414141414</v>
      </c>
      <c r="K13" s="215"/>
      <c r="L13" s="232">
        <v>8</v>
      </c>
      <c r="M13" s="232"/>
      <c r="N13" s="215">
        <f t="shared" si="1"/>
        <v>15.09433962264151</v>
      </c>
      <c r="O13" s="224"/>
      <c r="P13" s="230"/>
      <c r="Q13" s="224"/>
      <c r="R13" s="224"/>
      <c r="S13" s="224"/>
      <c r="T13" s="224"/>
    </row>
    <row r="14" spans="2:20" s="204" customFormat="1" ht="15">
      <c r="B14" s="302" t="s">
        <v>398</v>
      </c>
      <c r="C14" s="302"/>
      <c r="D14" s="302"/>
      <c r="E14" s="303"/>
      <c r="F14" s="231">
        <v>11471</v>
      </c>
      <c r="G14" s="232"/>
      <c r="H14" s="232">
        <v>1909</v>
      </c>
      <c r="I14" s="232"/>
      <c r="J14" s="233">
        <f t="shared" si="0"/>
        <v>16.64196669863133</v>
      </c>
      <c r="K14" s="215"/>
      <c r="L14" s="232">
        <v>1012</v>
      </c>
      <c r="M14" s="232"/>
      <c r="N14" s="215">
        <f t="shared" si="1"/>
        <v>53.01204819277109</v>
      </c>
      <c r="O14" s="224"/>
      <c r="P14" s="230"/>
      <c r="Q14" s="224"/>
      <c r="R14" s="224"/>
      <c r="S14" s="224"/>
      <c r="T14" s="224"/>
    </row>
    <row r="15" spans="2:20" s="204" customFormat="1" ht="15">
      <c r="B15" s="302" t="s">
        <v>399</v>
      </c>
      <c r="C15" s="302"/>
      <c r="D15" s="302"/>
      <c r="E15" s="303"/>
      <c r="F15" s="231">
        <v>246</v>
      </c>
      <c r="G15" s="232"/>
      <c r="H15" s="232">
        <v>19</v>
      </c>
      <c r="I15" s="232"/>
      <c r="J15" s="233">
        <f t="shared" si="0"/>
        <v>7.723577235772358</v>
      </c>
      <c r="K15" s="215"/>
      <c r="L15" s="232">
        <v>9</v>
      </c>
      <c r="M15" s="232"/>
      <c r="N15" s="215">
        <f t="shared" si="1"/>
        <v>47.368421052631575</v>
      </c>
      <c r="O15" s="224"/>
      <c r="P15" s="230"/>
      <c r="R15" s="224"/>
      <c r="S15" s="224"/>
      <c r="T15" s="224"/>
    </row>
    <row r="16" spans="2:20" s="204" customFormat="1" ht="15">
      <c r="B16" s="302" t="s">
        <v>400</v>
      </c>
      <c r="C16" s="302"/>
      <c r="D16" s="302"/>
      <c r="E16" s="303"/>
      <c r="F16" s="231">
        <v>17794</v>
      </c>
      <c r="G16" s="232"/>
      <c r="H16" s="232">
        <v>139</v>
      </c>
      <c r="I16" s="232"/>
      <c r="J16" s="233">
        <f t="shared" si="0"/>
        <v>0.7811621895020794</v>
      </c>
      <c r="K16" s="215"/>
      <c r="L16" s="232">
        <v>54</v>
      </c>
      <c r="M16" s="232"/>
      <c r="N16" s="215">
        <f t="shared" si="1"/>
        <v>38.84892086330935</v>
      </c>
      <c r="O16" s="224"/>
      <c r="P16" s="224"/>
      <c r="Q16" s="224"/>
      <c r="R16" s="224"/>
      <c r="S16" s="224"/>
      <c r="T16" s="224"/>
    </row>
    <row r="17" spans="2:20" s="204" customFormat="1" ht="15">
      <c r="B17" s="302" t="s">
        <v>401</v>
      </c>
      <c r="C17" s="302"/>
      <c r="D17" s="302"/>
      <c r="E17" s="303"/>
      <c r="F17" s="231">
        <v>1515</v>
      </c>
      <c r="G17" s="232"/>
      <c r="H17" s="232">
        <v>229</v>
      </c>
      <c r="I17" s="232"/>
      <c r="J17" s="233">
        <f t="shared" si="0"/>
        <v>15.115511551155114</v>
      </c>
      <c r="K17" s="215"/>
      <c r="L17" s="232">
        <v>213</v>
      </c>
      <c r="M17" s="232"/>
      <c r="N17" s="215">
        <f t="shared" si="1"/>
        <v>93.01310043668121</v>
      </c>
      <c r="P17" s="224"/>
      <c r="Q17" s="224"/>
      <c r="R17" s="224"/>
      <c r="S17" s="224"/>
      <c r="T17" s="224"/>
    </row>
    <row r="18" spans="2:14" s="204" customFormat="1" ht="15">
      <c r="B18" s="310" t="s">
        <v>402</v>
      </c>
      <c r="C18" s="310"/>
      <c r="D18" s="310"/>
      <c r="E18" s="311"/>
      <c r="F18" s="234">
        <f>SUM(F8+F14+F15+F16+F17)</f>
        <v>109845</v>
      </c>
      <c r="G18" s="235"/>
      <c r="H18" s="235">
        <f>SUM(H8+H14+H15+H16+H17)</f>
        <v>9727</v>
      </c>
      <c r="I18" s="235"/>
      <c r="J18" s="236">
        <f t="shared" si="0"/>
        <v>8.85520506167782</v>
      </c>
      <c r="K18" s="219"/>
      <c r="L18" s="235">
        <f>SUM(L8+L14+L15+L16+L17)</f>
        <v>5620</v>
      </c>
      <c r="M18" s="235"/>
      <c r="N18" s="219">
        <f t="shared" si="1"/>
        <v>57.77732085946335</v>
      </c>
    </row>
    <row r="19" spans="2:14" ht="13.5" customHeight="1">
      <c r="B19" s="207" t="s">
        <v>403</v>
      </c>
      <c r="C19" s="300" t="s">
        <v>404</v>
      </c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</row>
    <row r="20" spans="3:14" ht="24.75" customHeight="1"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</row>
  </sheetData>
  <mergeCells count="14">
    <mergeCell ref="C19:N20"/>
    <mergeCell ref="L5:M7"/>
    <mergeCell ref="J5:K7"/>
    <mergeCell ref="H5:I7"/>
    <mergeCell ref="F4:G7"/>
    <mergeCell ref="B18:E18"/>
    <mergeCell ref="N5:N7"/>
    <mergeCell ref="B4:E7"/>
    <mergeCell ref="B14:E14"/>
    <mergeCell ref="H4:N4"/>
    <mergeCell ref="B15:E15"/>
    <mergeCell ref="B16:E16"/>
    <mergeCell ref="B17:E17"/>
    <mergeCell ref="B8:E8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"/>
    </sheetView>
  </sheetViews>
  <sheetFormatPr defaultColWidth="9.140625" defaultRowHeight="15"/>
  <cols>
    <col min="1" max="5" width="9.28125" style="238" customWidth="1"/>
    <col min="6" max="8" width="10.421875" style="238" bestFit="1" customWidth="1"/>
    <col min="9" max="16384" width="9.28125" style="238" customWidth="1"/>
  </cols>
  <sheetData>
    <row r="2" spans="1:5" ht="15">
      <c r="A2" s="237" t="s">
        <v>409</v>
      </c>
      <c r="B2" s="237" t="s">
        <v>405</v>
      </c>
      <c r="C2" s="237"/>
      <c r="D2" s="237"/>
      <c r="E2" s="237"/>
    </row>
    <row r="3" ht="15">
      <c r="B3" s="238" t="s">
        <v>406</v>
      </c>
    </row>
    <row r="4" ht="15">
      <c r="F4" s="238" t="s">
        <v>36</v>
      </c>
    </row>
    <row r="5" spans="1:8" ht="15">
      <c r="A5" s="239"/>
      <c r="B5" s="240"/>
      <c r="C5" s="239">
        <v>1991</v>
      </c>
      <c r="D5" s="239">
        <v>1992</v>
      </c>
      <c r="E5" s="239">
        <v>1993</v>
      </c>
      <c r="F5" s="239">
        <v>1994</v>
      </c>
      <c r="G5" s="239">
        <v>1995</v>
      </c>
      <c r="H5" s="239">
        <v>1996</v>
      </c>
    </row>
    <row r="6" spans="1:8" ht="15">
      <c r="A6" s="241" t="s">
        <v>56</v>
      </c>
      <c r="B6" s="242"/>
      <c r="C6" s="238">
        <v>24.1</v>
      </c>
      <c r="D6" s="238">
        <v>19.5</v>
      </c>
      <c r="E6" s="238">
        <v>15.6</v>
      </c>
      <c r="F6" s="243">
        <v>14.300267413727239</v>
      </c>
      <c r="G6" s="243">
        <v>13.90078328981723</v>
      </c>
      <c r="H6" s="243">
        <v>14.92786769880366</v>
      </c>
    </row>
    <row r="7" spans="1:8" ht="15">
      <c r="A7" s="241"/>
      <c r="B7" s="242" t="s">
        <v>407</v>
      </c>
      <c r="C7" s="238">
        <v>20.4</v>
      </c>
      <c r="D7" s="238">
        <v>23.9</v>
      </c>
      <c r="E7" s="238">
        <v>12.5</v>
      </c>
      <c r="F7" s="243">
        <v>13.58715938783128</v>
      </c>
      <c r="G7" s="243">
        <v>13.304093567251464</v>
      </c>
      <c r="H7" s="243">
        <v>17.11340206185567</v>
      </c>
    </row>
    <row r="8" spans="1:8" ht="15">
      <c r="A8" s="241"/>
      <c r="B8" s="242" t="s">
        <v>408</v>
      </c>
      <c r="C8" s="238">
        <v>25.4</v>
      </c>
      <c r="D8" s="238">
        <v>5.7</v>
      </c>
      <c r="E8" s="238">
        <v>16.8</v>
      </c>
      <c r="F8" s="243">
        <v>14.978426135196218</v>
      </c>
      <c r="G8" s="243">
        <v>14.09104986063797</v>
      </c>
      <c r="H8" s="243">
        <v>13.903743315508022</v>
      </c>
    </row>
    <row r="9" spans="1:8" ht="15">
      <c r="A9" s="241"/>
      <c r="B9" s="242" t="s">
        <v>44</v>
      </c>
      <c r="C9" s="238">
        <v>51.8</v>
      </c>
      <c r="D9" s="238">
        <v>52.4</v>
      </c>
      <c r="E9" s="238">
        <v>20.6</v>
      </c>
      <c r="F9" s="243">
        <v>9.77198697068404</v>
      </c>
      <c r="G9" s="243">
        <v>14.960629921259844</v>
      </c>
      <c r="H9" s="243">
        <v>19.424460431654676</v>
      </c>
    </row>
    <row r="10" spans="1:8" ht="15">
      <c r="A10" s="241" t="s">
        <v>41</v>
      </c>
      <c r="B10" s="242"/>
      <c r="C10" s="238">
        <v>5.9</v>
      </c>
      <c r="D10" s="238">
        <v>3.6</v>
      </c>
      <c r="E10" s="238">
        <v>2.7</v>
      </c>
      <c r="F10" s="243">
        <v>3.002631171645256</v>
      </c>
      <c r="G10" s="243">
        <v>3.263197681743732</v>
      </c>
      <c r="H10" s="243">
        <v>4.484157438877316</v>
      </c>
    </row>
    <row r="11" spans="1:8" ht="15">
      <c r="A11" s="241"/>
      <c r="B11" s="242" t="s">
        <v>407</v>
      </c>
      <c r="C11" s="238">
        <v>5</v>
      </c>
      <c r="D11" s="238">
        <v>3</v>
      </c>
      <c r="E11" s="238">
        <v>1.8</v>
      </c>
      <c r="F11" s="243">
        <v>2.890360083965768</v>
      </c>
      <c r="G11" s="243">
        <v>3.13969571230982</v>
      </c>
      <c r="H11" s="243">
        <v>4.277945619335347</v>
      </c>
    </row>
    <row r="12" spans="1:8" ht="15">
      <c r="A12" s="241"/>
      <c r="B12" s="242" t="s">
        <v>408</v>
      </c>
      <c r="C12" s="238">
        <v>60</v>
      </c>
      <c r="D12" s="238">
        <v>21.4</v>
      </c>
      <c r="E12" s="238">
        <v>37.8</v>
      </c>
      <c r="F12" s="243">
        <v>6.122448979591836</v>
      </c>
      <c r="G12" s="243">
        <v>4.861111111111112</v>
      </c>
      <c r="H12" s="243">
        <v>6.269113149847094</v>
      </c>
    </row>
    <row r="13" spans="1:8" ht="15">
      <c r="A13" s="241"/>
      <c r="B13" s="242" t="s">
        <v>44</v>
      </c>
      <c r="C13" s="238">
        <v>83.3</v>
      </c>
      <c r="D13" s="238">
        <v>69.2</v>
      </c>
      <c r="E13" s="238">
        <v>34.6</v>
      </c>
      <c r="F13" s="243">
        <v>4.166666666666666</v>
      </c>
      <c r="G13" s="243">
        <v>3.0534351145038165</v>
      </c>
      <c r="H13" s="243">
        <v>7.291666666666667</v>
      </c>
    </row>
    <row r="14" spans="1:8" ht="15">
      <c r="A14" s="241" t="s">
        <v>57</v>
      </c>
      <c r="B14" s="242"/>
      <c r="C14" s="238">
        <v>13.6</v>
      </c>
      <c r="D14" s="238">
        <v>11.1</v>
      </c>
      <c r="E14" s="238">
        <v>9.3</v>
      </c>
      <c r="F14" s="243">
        <v>7.666147087997732</v>
      </c>
      <c r="G14" s="243">
        <v>9.33612370654575</v>
      </c>
      <c r="H14" s="243">
        <v>11.521848317428427</v>
      </c>
    </row>
    <row r="15" spans="1:8" ht="15">
      <c r="A15" s="241"/>
      <c r="B15" s="242" t="s">
        <v>407</v>
      </c>
      <c r="C15" s="238">
        <v>11.3</v>
      </c>
      <c r="D15" s="238">
        <v>9.9</v>
      </c>
      <c r="E15" s="238">
        <v>10.1</v>
      </c>
      <c r="F15" s="243">
        <v>8.744334844041589</v>
      </c>
      <c r="G15" s="243">
        <v>6.319082377476539</v>
      </c>
      <c r="H15" s="243">
        <v>8.82882882882883</v>
      </c>
    </row>
    <row r="16" spans="1:8" ht="15">
      <c r="A16" s="241"/>
      <c r="B16" s="242" t="s">
        <v>408</v>
      </c>
      <c r="C16" s="238">
        <v>33.3</v>
      </c>
      <c r="D16" s="238">
        <v>9.8</v>
      </c>
      <c r="E16" s="238">
        <v>4.4</v>
      </c>
      <c r="F16" s="243">
        <v>5.33596837944664</v>
      </c>
      <c r="G16" s="243">
        <v>21.55401809473124</v>
      </c>
      <c r="H16" s="243">
        <v>39.08188585607941</v>
      </c>
    </row>
    <row r="17" spans="1:8" ht="15">
      <c r="A17" s="241"/>
      <c r="B17" s="242" t="s">
        <v>44</v>
      </c>
      <c r="C17" s="238">
        <v>47.4</v>
      </c>
      <c r="D17" s="238">
        <v>37.9</v>
      </c>
      <c r="E17" s="238">
        <v>19.4</v>
      </c>
      <c r="F17" s="243">
        <v>10.051546391752577</v>
      </c>
      <c r="G17" s="243">
        <v>4.9299429164504405</v>
      </c>
      <c r="H17" s="243">
        <v>3.202664616961312</v>
      </c>
    </row>
    <row r="18" spans="1:8" ht="15">
      <c r="A18" s="241" t="s">
        <v>58</v>
      </c>
      <c r="B18" s="242"/>
      <c r="C18" s="238">
        <v>31.5</v>
      </c>
      <c r="D18" s="238">
        <v>16.1</v>
      </c>
      <c r="E18" s="238">
        <v>16.1</v>
      </c>
      <c r="F18" s="243">
        <v>16.487581469085786</v>
      </c>
      <c r="G18" s="243">
        <v>8.667374568622247</v>
      </c>
      <c r="H18" s="243">
        <v>11.823723647447295</v>
      </c>
    </row>
    <row r="19" spans="1:8" ht="15">
      <c r="A19" s="241"/>
      <c r="B19" s="242" t="s">
        <v>407</v>
      </c>
      <c r="C19" s="238">
        <v>32.5</v>
      </c>
      <c r="D19" s="238">
        <v>16.4</v>
      </c>
      <c r="E19" s="238">
        <v>16.4</v>
      </c>
      <c r="F19" s="243">
        <v>17.9922306276835</v>
      </c>
      <c r="G19" s="243">
        <v>10.241260462826194</v>
      </c>
      <c r="H19" s="243">
        <v>9.448695923785726</v>
      </c>
    </row>
    <row r="20" spans="1:8" ht="15">
      <c r="A20" s="241"/>
      <c r="B20" s="242" t="s">
        <v>408</v>
      </c>
      <c r="C20" s="238">
        <v>0</v>
      </c>
      <c r="D20" s="238">
        <v>0</v>
      </c>
      <c r="E20" s="238">
        <v>25.5</v>
      </c>
      <c r="F20" s="243">
        <v>9.363295880149813</v>
      </c>
      <c r="G20" s="243">
        <v>1.03359173126615</v>
      </c>
      <c r="H20" s="243">
        <v>19.39799331103679</v>
      </c>
    </row>
    <row r="21" spans="1:8" ht="15">
      <c r="A21" s="241"/>
      <c r="B21" s="242" t="s">
        <v>44</v>
      </c>
      <c r="C21" s="238">
        <v>1.4</v>
      </c>
      <c r="D21" s="238">
        <v>2.4</v>
      </c>
      <c r="E21" s="238">
        <v>6</v>
      </c>
      <c r="F21" s="243">
        <v>5.973025048169557</v>
      </c>
      <c r="G21" s="243">
        <v>2.3719165085388996</v>
      </c>
      <c r="H21" s="243">
        <v>22.866894197952217</v>
      </c>
    </row>
    <row r="22" spans="1:8" ht="15">
      <c r="A22" s="241" t="s">
        <v>44</v>
      </c>
      <c r="B22" s="242"/>
      <c r="C22" s="238">
        <v>29.1</v>
      </c>
      <c r="D22" s="238">
        <v>14.1</v>
      </c>
      <c r="E22" s="238">
        <v>6.4</v>
      </c>
      <c r="F22" s="243">
        <v>3.6492220650636495</v>
      </c>
      <c r="G22" s="243">
        <v>3.0161921896496984</v>
      </c>
      <c r="H22" s="243">
        <v>4.1599613775346</v>
      </c>
    </row>
    <row r="23" spans="1:8" ht="15">
      <c r="A23" s="241"/>
      <c r="B23" s="242" t="s">
        <v>407</v>
      </c>
      <c r="C23" s="238">
        <v>28.7</v>
      </c>
      <c r="D23" s="238">
        <v>16.7</v>
      </c>
      <c r="E23" s="238">
        <v>8.2</v>
      </c>
      <c r="F23" s="243">
        <v>6.074766355140187</v>
      </c>
      <c r="G23" s="243">
        <v>2.512406947890819</v>
      </c>
      <c r="H23" s="243">
        <v>4.938271604938271</v>
      </c>
    </row>
    <row r="24" spans="1:8" ht="15">
      <c r="A24" s="241"/>
      <c r="B24" s="242" t="s">
        <v>408</v>
      </c>
      <c r="C24" s="238">
        <v>0</v>
      </c>
      <c r="D24" s="238">
        <v>2.4</v>
      </c>
      <c r="E24" s="238">
        <v>3.3</v>
      </c>
      <c r="F24" s="243">
        <v>1.899335232668566</v>
      </c>
      <c r="G24" s="243">
        <v>4</v>
      </c>
      <c r="H24" s="243">
        <v>4.662004662004662</v>
      </c>
    </row>
    <row r="25" spans="1:8" ht="15">
      <c r="A25" s="241"/>
      <c r="B25" s="242" t="s">
        <v>44</v>
      </c>
      <c r="C25" s="238">
        <v>40</v>
      </c>
      <c r="D25" s="238">
        <v>25.8</v>
      </c>
      <c r="E25" s="238">
        <v>5.9</v>
      </c>
      <c r="F25" s="243">
        <v>1.8292682926829267</v>
      </c>
      <c r="G25" s="243">
        <v>2.953488372093023</v>
      </c>
      <c r="H25" s="243">
        <v>3.1724137931034484</v>
      </c>
    </row>
    <row r="26" spans="1:8" ht="15">
      <c r="A26" s="241" t="s">
        <v>45</v>
      </c>
      <c r="B26" s="242"/>
      <c r="C26" s="238">
        <v>20.2</v>
      </c>
      <c r="D26" s="238">
        <v>13.8</v>
      </c>
      <c r="E26" s="238">
        <v>11.1</v>
      </c>
      <c r="F26" s="243">
        <v>9.557597358009351</v>
      </c>
      <c r="G26" s="243">
        <v>7.729255615370335</v>
      </c>
      <c r="H26" s="243">
        <v>9.263784337681788</v>
      </c>
    </row>
    <row r="27" spans="1:8" ht="15">
      <c r="A27" s="241"/>
      <c r="B27" s="242" t="s">
        <v>407</v>
      </c>
      <c r="C27" s="238">
        <v>18.5</v>
      </c>
      <c r="D27" s="238">
        <v>13.7</v>
      </c>
      <c r="E27" s="238">
        <v>10.2</v>
      </c>
      <c r="F27" s="243">
        <v>9.688617715127288</v>
      </c>
      <c r="G27" s="243">
        <v>6.64091701968602</v>
      </c>
      <c r="H27" s="243">
        <v>7.777819226321483</v>
      </c>
    </row>
    <row r="28" spans="1:8" ht="15">
      <c r="A28" s="241"/>
      <c r="B28" s="242" t="s">
        <v>408</v>
      </c>
      <c r="C28" s="238">
        <v>26.1</v>
      </c>
      <c r="D28" s="238">
        <v>6.2</v>
      </c>
      <c r="E28" s="238">
        <v>12.7</v>
      </c>
      <c r="F28" s="243">
        <v>10.333221137664086</v>
      </c>
      <c r="G28" s="243">
        <v>12.685968819599108</v>
      </c>
      <c r="H28" s="243">
        <v>14.924127465857358</v>
      </c>
    </row>
    <row r="29" spans="1:8" ht="15">
      <c r="A29" s="244"/>
      <c r="B29" s="245" t="s">
        <v>44</v>
      </c>
      <c r="C29" s="244">
        <v>43.7</v>
      </c>
      <c r="D29" s="244">
        <v>40.4</v>
      </c>
      <c r="E29" s="244">
        <v>13.4</v>
      </c>
      <c r="F29" s="246">
        <v>6.019563581640331</v>
      </c>
      <c r="G29" s="246">
        <v>3.9522648530732707</v>
      </c>
      <c r="H29" s="246">
        <v>6.032159122595037</v>
      </c>
    </row>
    <row r="31" spans="1:8" ht="15">
      <c r="A31" s="319" t="s">
        <v>324</v>
      </c>
      <c r="B31" s="320"/>
      <c r="C31" s="320"/>
      <c r="D31" s="320"/>
      <c r="E31" s="320"/>
      <c r="F31" s="320"/>
      <c r="G31" s="320"/>
      <c r="H31" s="320"/>
    </row>
    <row r="32" spans="1:8" ht="15">
      <c r="A32" s="320"/>
      <c r="B32" s="320"/>
      <c r="C32" s="320"/>
      <c r="D32" s="320"/>
      <c r="E32" s="320"/>
      <c r="F32" s="320"/>
      <c r="G32" s="320"/>
      <c r="H32" s="320"/>
    </row>
    <row r="33" spans="1:8" ht="15">
      <c r="A33" s="320"/>
      <c r="B33" s="320"/>
      <c r="C33" s="320"/>
      <c r="D33" s="320"/>
      <c r="E33" s="320"/>
      <c r="F33" s="320"/>
      <c r="G33" s="320"/>
      <c r="H33" s="320"/>
    </row>
  </sheetData>
  <mergeCells count="1">
    <mergeCell ref="A31:H33"/>
  </mergeCells>
  <printOptions/>
  <pageMargins left="0.75" right="0.75" top="1" bottom="1" header="0.512" footer="0.512"/>
  <pageSetup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34"/>
  <sheetViews>
    <sheetView workbookViewId="0" topLeftCell="A1">
      <selection activeCell="K47" sqref="K47"/>
    </sheetView>
  </sheetViews>
  <sheetFormatPr defaultColWidth="9.140625" defaultRowHeight="15"/>
  <cols>
    <col min="1" max="1" width="5.7109375" style="53" customWidth="1"/>
    <col min="2" max="2" width="2.8515625" style="53" customWidth="1"/>
    <col min="3" max="3" width="8.8515625" style="53" customWidth="1"/>
    <col min="4" max="4" width="12.421875" style="53" customWidth="1"/>
    <col min="5" max="5" width="8.140625" style="53" bestFit="1" customWidth="1"/>
    <col min="6" max="6" width="7.140625" style="54" bestFit="1" customWidth="1"/>
    <col min="7" max="7" width="2.140625" style="54" customWidth="1"/>
    <col min="8" max="8" width="8.140625" style="53" bestFit="1" customWidth="1"/>
    <col min="9" max="9" width="7.140625" style="54" bestFit="1" customWidth="1"/>
    <col min="10" max="10" width="1.7109375" style="54" customWidth="1"/>
    <col min="11" max="11" width="9.140625" style="53" bestFit="1" customWidth="1"/>
    <col min="12" max="12" width="7.140625" style="53" bestFit="1" customWidth="1"/>
    <col min="13" max="13" width="1.421875" style="53" customWidth="1"/>
    <col min="14" max="14" width="9.140625" style="53" bestFit="1" customWidth="1"/>
    <col min="15" max="15" width="7.140625" style="55" bestFit="1" customWidth="1"/>
    <col min="16" max="16" width="1.7109375" style="55" customWidth="1"/>
    <col min="17" max="17" width="8.421875" style="53" customWidth="1"/>
    <col min="18" max="18" width="7.140625" style="53" bestFit="1" customWidth="1"/>
    <col min="19" max="19" width="1.421875" style="53" customWidth="1"/>
    <col min="20" max="20" width="6.7109375" style="53" customWidth="1"/>
    <col min="21" max="21" width="1.1484375" style="53" customWidth="1"/>
    <col min="22" max="22" width="5.8515625" style="53" customWidth="1"/>
    <col min="23" max="16384" width="8.8515625" style="53" customWidth="1"/>
  </cols>
  <sheetData>
    <row r="2" spans="3:11" ht="15">
      <c r="C2" s="56" t="s">
        <v>277</v>
      </c>
      <c r="D2" s="56" t="s">
        <v>214</v>
      </c>
      <c r="E2" s="56"/>
      <c r="F2" s="57"/>
      <c r="G2" s="57"/>
      <c r="H2" s="56"/>
      <c r="I2" s="57"/>
      <c r="J2" s="57"/>
      <c r="K2" s="56"/>
    </row>
    <row r="3" spans="9:11" ht="15">
      <c r="I3" s="53"/>
      <c r="J3" s="53"/>
      <c r="K3" s="54" t="s">
        <v>215</v>
      </c>
    </row>
    <row r="4" spans="1:22" ht="15">
      <c r="A4" s="58" t="s">
        <v>216</v>
      </c>
      <c r="B4" s="58"/>
      <c r="C4" s="58"/>
      <c r="D4" s="59"/>
      <c r="E4" s="285">
        <v>95</v>
      </c>
      <c r="F4" s="285"/>
      <c r="G4" s="60"/>
      <c r="H4" s="285">
        <v>96</v>
      </c>
      <c r="I4" s="285"/>
      <c r="J4" s="60"/>
      <c r="K4" s="285">
        <v>97</v>
      </c>
      <c r="L4" s="285"/>
      <c r="M4" s="60"/>
      <c r="N4" s="285">
        <v>98</v>
      </c>
      <c r="O4" s="285"/>
      <c r="P4" s="60"/>
      <c r="Q4" s="285">
        <v>99</v>
      </c>
      <c r="R4" s="285"/>
      <c r="S4" s="60"/>
      <c r="T4" s="61" t="s">
        <v>217</v>
      </c>
      <c r="U4" s="58"/>
      <c r="V4" s="61" t="s">
        <v>218</v>
      </c>
    </row>
    <row r="5" spans="1:22" ht="15">
      <c r="A5" s="53" t="s">
        <v>219</v>
      </c>
      <c r="D5" s="62"/>
      <c r="E5" s="63"/>
      <c r="F5" s="64"/>
      <c r="G5" s="64"/>
      <c r="H5" s="63"/>
      <c r="I5" s="64"/>
      <c r="J5" s="64"/>
      <c r="K5" s="65"/>
      <c r="L5" s="64"/>
      <c r="M5" s="64"/>
      <c r="N5" s="65"/>
      <c r="O5" s="64"/>
      <c r="P5" s="64"/>
      <c r="Q5" s="65"/>
      <c r="R5" s="64"/>
      <c r="S5" s="64"/>
      <c r="T5" s="64"/>
      <c r="U5" s="64"/>
      <c r="V5" s="64"/>
    </row>
    <row r="6" spans="2:22" ht="15">
      <c r="B6" s="53" t="s">
        <v>220</v>
      </c>
      <c r="D6" s="62"/>
      <c r="E6" s="66">
        <v>2337</v>
      </c>
      <c r="F6" s="54">
        <v>3.1</v>
      </c>
      <c r="H6" s="66">
        <v>1751</v>
      </c>
      <c r="I6" s="54">
        <v>2</v>
      </c>
      <c r="K6" s="66">
        <v>1847</v>
      </c>
      <c r="L6" s="53">
        <v>1.8</v>
      </c>
      <c r="N6" s="66">
        <v>2445</v>
      </c>
      <c r="O6" s="67">
        <f aca="true" t="shared" si="0" ref="O6:O13">N6/$N$14*100</f>
        <v>1.915333636235449</v>
      </c>
      <c r="P6" s="67"/>
      <c r="Q6" s="66">
        <v>5079</v>
      </c>
      <c r="R6" s="68">
        <f aca="true" t="shared" si="1" ref="R6:R13">Q6/$Q$14*100</f>
        <v>3.1913890931026034</v>
      </c>
      <c r="S6" s="68"/>
      <c r="T6" s="69">
        <f aca="true" t="shared" si="2" ref="T6:T14">N6/K6</f>
        <v>1.3237682728749323</v>
      </c>
      <c r="U6" s="69"/>
      <c r="V6" s="69">
        <f aca="true" t="shared" si="3" ref="V6:V14">Q6/N6</f>
        <v>2.0773006134969325</v>
      </c>
    </row>
    <row r="7" spans="2:22" ht="15">
      <c r="B7" s="53" t="s">
        <v>221</v>
      </c>
      <c r="D7" s="62"/>
      <c r="E7" s="66">
        <v>6762</v>
      </c>
      <c r="F7" s="54">
        <v>9</v>
      </c>
      <c r="H7" s="66">
        <v>8159</v>
      </c>
      <c r="I7" s="54">
        <v>9.5</v>
      </c>
      <c r="K7" s="66">
        <v>8289</v>
      </c>
      <c r="L7" s="54">
        <v>8</v>
      </c>
      <c r="M7" s="54"/>
      <c r="N7" s="66">
        <v>8614</v>
      </c>
      <c r="O7" s="67">
        <f t="shared" si="0"/>
        <v>6.747927992855687</v>
      </c>
      <c r="P7" s="67"/>
      <c r="Q7" s="66">
        <v>12123</v>
      </c>
      <c r="R7" s="68">
        <f t="shared" si="1"/>
        <v>7.617485720748742</v>
      </c>
      <c r="S7" s="68"/>
      <c r="T7" s="69">
        <f t="shared" si="2"/>
        <v>1.039208589697189</v>
      </c>
      <c r="U7" s="69"/>
      <c r="V7" s="69">
        <f t="shared" si="3"/>
        <v>1.4073601114464824</v>
      </c>
    </row>
    <row r="8" spans="2:22" ht="15">
      <c r="B8" s="53" t="s">
        <v>222</v>
      </c>
      <c r="D8" s="62"/>
      <c r="E8" s="66">
        <v>12130</v>
      </c>
      <c r="F8" s="54">
        <v>16.3</v>
      </c>
      <c r="H8" s="66">
        <v>14908</v>
      </c>
      <c r="I8" s="54">
        <v>17.3</v>
      </c>
      <c r="K8" s="66">
        <v>18836</v>
      </c>
      <c r="L8" s="54">
        <v>18.1</v>
      </c>
      <c r="M8" s="54"/>
      <c r="N8" s="66">
        <v>25338</v>
      </c>
      <c r="O8" s="67">
        <f t="shared" si="0"/>
        <v>19.848966738214237</v>
      </c>
      <c r="P8" s="67"/>
      <c r="Q8" s="66">
        <v>37604</v>
      </c>
      <c r="R8" s="68">
        <f t="shared" si="1"/>
        <v>23.628469276832114</v>
      </c>
      <c r="S8" s="68"/>
      <c r="T8" s="69">
        <f t="shared" si="2"/>
        <v>1.3451900615842005</v>
      </c>
      <c r="U8" s="69"/>
      <c r="V8" s="69">
        <f t="shared" si="3"/>
        <v>1.4840950351251085</v>
      </c>
    </row>
    <row r="9" spans="2:22" ht="15">
      <c r="B9" s="53" t="s">
        <v>223</v>
      </c>
      <c r="D9" s="62"/>
      <c r="E9" s="66">
        <v>42277</v>
      </c>
      <c r="F9" s="54">
        <v>56.9</v>
      </c>
      <c r="H9" s="66">
        <v>50751</v>
      </c>
      <c r="I9" s="54">
        <v>58.9</v>
      </c>
      <c r="K9" s="66">
        <v>62200</v>
      </c>
      <c r="L9" s="54">
        <v>59.9</v>
      </c>
      <c r="M9" s="54"/>
      <c r="N9" s="66">
        <v>72595</v>
      </c>
      <c r="O9" s="67">
        <f t="shared" si="0"/>
        <v>56.86856659407461</v>
      </c>
      <c r="P9" s="67"/>
      <c r="Q9" s="66">
        <v>86626</v>
      </c>
      <c r="R9" s="68">
        <f t="shared" si="1"/>
        <v>54.43143760171414</v>
      </c>
      <c r="S9" s="68"/>
      <c r="T9" s="69">
        <f t="shared" si="2"/>
        <v>1.1671221864951768</v>
      </c>
      <c r="U9" s="69"/>
      <c r="V9" s="69">
        <f t="shared" si="3"/>
        <v>1.193277773951374</v>
      </c>
    </row>
    <row r="10" spans="3:22" ht="15">
      <c r="C10" s="53" t="s">
        <v>224</v>
      </c>
      <c r="D10" s="62"/>
      <c r="E10" s="66">
        <v>27832</v>
      </c>
      <c r="F10" s="54">
        <v>37.4</v>
      </c>
      <c r="H10" s="66">
        <v>33021</v>
      </c>
      <c r="I10" s="54">
        <v>38.3</v>
      </c>
      <c r="K10" s="66">
        <v>34566</v>
      </c>
      <c r="L10" s="54">
        <v>33.3</v>
      </c>
      <c r="M10" s="54"/>
      <c r="N10" s="66">
        <v>39542</v>
      </c>
      <c r="O10" s="67">
        <f t="shared" si="0"/>
        <v>30.97591928180864</v>
      </c>
      <c r="P10" s="67"/>
      <c r="Q10" s="66">
        <v>48300</v>
      </c>
      <c r="R10" s="68">
        <f t="shared" si="1"/>
        <v>30.3492997040472</v>
      </c>
      <c r="S10" s="68"/>
      <c r="T10" s="69">
        <f t="shared" si="2"/>
        <v>1.1439564890354683</v>
      </c>
      <c r="U10" s="69"/>
      <c r="V10" s="69">
        <f t="shared" si="3"/>
        <v>1.2214860148702644</v>
      </c>
    </row>
    <row r="11" spans="3:22" ht="15">
      <c r="C11" s="53" t="s">
        <v>225</v>
      </c>
      <c r="D11" s="62"/>
      <c r="E11" s="66">
        <v>14445</v>
      </c>
      <c r="F11" s="54">
        <v>19.5</v>
      </c>
      <c r="H11" s="66">
        <v>17730</v>
      </c>
      <c r="I11" s="54">
        <v>20.6</v>
      </c>
      <c r="K11" s="66">
        <v>27634</v>
      </c>
      <c r="L11" s="54">
        <v>26.6</v>
      </c>
      <c r="M11" s="54"/>
      <c r="N11" s="66">
        <v>33053</v>
      </c>
      <c r="O11" s="67">
        <f t="shared" si="0"/>
        <v>25.89264731226597</v>
      </c>
      <c r="P11" s="67"/>
      <c r="Q11" s="66">
        <v>38326</v>
      </c>
      <c r="R11" s="68">
        <f t="shared" si="1"/>
        <v>24.082137897666936</v>
      </c>
      <c r="S11" s="68"/>
      <c r="T11" s="69">
        <f t="shared" si="2"/>
        <v>1.1960990084678296</v>
      </c>
      <c r="U11" s="69"/>
      <c r="V11" s="69">
        <f t="shared" si="3"/>
        <v>1.1595316612712916</v>
      </c>
    </row>
    <row r="12" spans="2:22" ht="15">
      <c r="B12" s="53" t="s">
        <v>226</v>
      </c>
      <c r="D12" s="62"/>
      <c r="E12" s="66">
        <v>1312</v>
      </c>
      <c r="F12" s="54">
        <v>1.8</v>
      </c>
      <c r="H12" s="66">
        <v>1697</v>
      </c>
      <c r="I12" s="54">
        <v>1.9</v>
      </c>
      <c r="K12" s="66">
        <v>2100</v>
      </c>
      <c r="L12" s="54">
        <v>2</v>
      </c>
      <c r="M12" s="54"/>
      <c r="N12" s="66">
        <v>2434</v>
      </c>
      <c r="O12" s="67">
        <f t="shared" si="0"/>
        <v>1.9067165932912404</v>
      </c>
      <c r="P12" s="67"/>
      <c r="Q12" s="66">
        <v>2869</v>
      </c>
      <c r="R12" s="68">
        <f t="shared" si="1"/>
        <v>1.8027358354225969</v>
      </c>
      <c r="S12" s="68"/>
      <c r="T12" s="69">
        <f t="shared" si="2"/>
        <v>1.159047619047619</v>
      </c>
      <c r="U12" s="69"/>
      <c r="V12" s="69">
        <f t="shared" si="3"/>
        <v>1.1787181594083813</v>
      </c>
    </row>
    <row r="13" spans="2:22" ht="15">
      <c r="B13" s="53" t="s">
        <v>227</v>
      </c>
      <c r="D13" s="62"/>
      <c r="E13" s="66">
        <v>9525</v>
      </c>
      <c r="F13" s="54">
        <v>12.8</v>
      </c>
      <c r="H13" s="66">
        <v>8937</v>
      </c>
      <c r="I13" s="54">
        <v>10.4</v>
      </c>
      <c r="K13" s="66">
        <v>10575</v>
      </c>
      <c r="L13" s="54">
        <v>10.2</v>
      </c>
      <c r="M13" s="54"/>
      <c r="N13" s="66">
        <v>16228</v>
      </c>
      <c r="O13" s="67">
        <f t="shared" si="0"/>
        <v>12.712488445328779</v>
      </c>
      <c r="P13" s="67"/>
      <c r="Q13" s="66">
        <v>14846</v>
      </c>
      <c r="R13" s="68">
        <f t="shared" si="1"/>
        <v>9.328482472179807</v>
      </c>
      <c r="S13" s="68"/>
      <c r="T13" s="69">
        <f t="shared" si="2"/>
        <v>1.5345626477541372</v>
      </c>
      <c r="U13" s="69"/>
      <c r="V13" s="69">
        <f t="shared" si="3"/>
        <v>0.914838550653192</v>
      </c>
    </row>
    <row r="14" spans="1:22" ht="15">
      <c r="A14" s="58" t="s">
        <v>228</v>
      </c>
      <c r="B14" s="58"/>
      <c r="C14" s="58"/>
      <c r="D14" s="59"/>
      <c r="E14" s="70">
        <v>74343</v>
      </c>
      <c r="F14" s="71">
        <v>100</v>
      </c>
      <c r="G14" s="71"/>
      <c r="H14" s="70">
        <v>86203</v>
      </c>
      <c r="I14" s="71">
        <v>100</v>
      </c>
      <c r="J14" s="71"/>
      <c r="K14" s="70">
        <f>SUM(K6+K7+K8+K9+K12+K13)</f>
        <v>103847</v>
      </c>
      <c r="L14" s="71">
        <f>SUM(L6+L7+L8+L9+L12+L13)</f>
        <v>100</v>
      </c>
      <c r="M14" s="71"/>
      <c r="N14" s="70">
        <f>SUM(N6+N7+N8+N9+N12+N13)</f>
        <v>127654</v>
      </c>
      <c r="O14" s="71">
        <f>SUM(O6+O7+O8+O9+O12+O13)</f>
        <v>100</v>
      </c>
      <c r="P14" s="71"/>
      <c r="Q14" s="70">
        <f>SUM(Q6+Q7+Q8+Q9+Q12+Q13)</f>
        <v>159147</v>
      </c>
      <c r="R14" s="71">
        <f>SUM(R6+R7+R8+R9+R12+R13)</f>
        <v>100</v>
      </c>
      <c r="S14" s="71"/>
      <c r="T14" s="72">
        <f t="shared" si="2"/>
        <v>1.2292507246237252</v>
      </c>
      <c r="U14" s="72"/>
      <c r="V14" s="72">
        <f t="shared" si="3"/>
        <v>1.2467059394926912</v>
      </c>
    </row>
    <row r="15" spans="1:22" ht="15">
      <c r="A15" s="53" t="s">
        <v>229</v>
      </c>
      <c r="D15" s="62"/>
      <c r="E15" s="66"/>
      <c r="H15" s="66"/>
      <c r="K15" s="66"/>
      <c r="N15" s="66"/>
      <c r="Q15" s="66"/>
      <c r="T15" s="69"/>
      <c r="U15" s="69"/>
      <c r="V15" s="69"/>
    </row>
    <row r="16" spans="2:22" ht="15">
      <c r="B16" s="53" t="s">
        <v>230</v>
      </c>
      <c r="D16" s="62"/>
      <c r="E16" s="66">
        <v>12690</v>
      </c>
      <c r="F16" s="54">
        <f aca="true" t="shared" si="4" ref="F16:F21">E16/$E$21*100</f>
        <v>17.069529074694323</v>
      </c>
      <c r="H16" s="66">
        <v>14614</v>
      </c>
      <c r="I16" s="54">
        <f aca="true" t="shared" si="5" ref="I16:I21">H16/$H$21*100</f>
        <v>16.95300627588367</v>
      </c>
      <c r="K16" s="66">
        <v>16338</v>
      </c>
      <c r="L16" s="68">
        <f aca="true" t="shared" si="6" ref="L16:L21">K16/$K$21*100</f>
        <v>15.73276069602396</v>
      </c>
      <c r="M16" s="68"/>
      <c r="N16" s="66">
        <v>17988</v>
      </c>
      <c r="O16" s="67">
        <f aca="true" t="shared" si="7" ref="O16:O21">N16/$N$21*100</f>
        <v>14.09121531640215</v>
      </c>
      <c r="P16" s="67"/>
      <c r="Q16" s="66">
        <v>15368</v>
      </c>
      <c r="R16" s="68">
        <f aca="true" t="shared" si="8" ref="R16:R21">Q16/$Q$21*100</f>
        <v>9.656481114944047</v>
      </c>
      <c r="S16" s="68"/>
      <c r="T16" s="69">
        <f aca="true" t="shared" si="9" ref="T16:T22">N16/K16</f>
        <v>1.100991553433713</v>
      </c>
      <c r="U16" s="69"/>
      <c r="V16" s="69">
        <f aca="true" t="shared" si="10" ref="V16:V22">Q16/N16</f>
        <v>0.854347342672893</v>
      </c>
    </row>
    <row r="17" spans="2:22" ht="15">
      <c r="B17" s="53" t="s">
        <v>231</v>
      </c>
      <c r="D17" s="62"/>
      <c r="E17" s="66">
        <v>39503</v>
      </c>
      <c r="F17" s="54">
        <f t="shared" si="4"/>
        <v>53.13613924646571</v>
      </c>
      <c r="H17" s="66">
        <v>47528</v>
      </c>
      <c r="I17" s="54">
        <f t="shared" si="5"/>
        <v>55.134972100738956</v>
      </c>
      <c r="K17" s="66">
        <v>63052</v>
      </c>
      <c r="L17" s="68">
        <f t="shared" si="6"/>
        <v>60.7162460157732</v>
      </c>
      <c r="M17" s="68"/>
      <c r="N17" s="66">
        <v>83455</v>
      </c>
      <c r="O17" s="67">
        <f t="shared" si="7"/>
        <v>65.3759380826296</v>
      </c>
      <c r="P17" s="67"/>
      <c r="Q17" s="66">
        <v>106603</v>
      </c>
      <c r="R17" s="68">
        <f t="shared" si="8"/>
        <v>66.9839833612949</v>
      </c>
      <c r="S17" s="68"/>
      <c r="T17" s="69">
        <f t="shared" si="9"/>
        <v>1.3235900526549516</v>
      </c>
      <c r="U17" s="69"/>
      <c r="V17" s="69">
        <f t="shared" si="10"/>
        <v>1.2773710382841053</v>
      </c>
    </row>
    <row r="18" spans="2:22" ht="15">
      <c r="B18" s="53" t="s">
        <v>232</v>
      </c>
      <c r="D18" s="62"/>
      <c r="E18" s="66">
        <v>5793</v>
      </c>
      <c r="F18" s="54">
        <f t="shared" si="4"/>
        <v>7.7922601993462735</v>
      </c>
      <c r="H18" s="66">
        <v>6133</v>
      </c>
      <c r="I18" s="54">
        <f t="shared" si="5"/>
        <v>7.114601579991415</v>
      </c>
      <c r="K18" s="66">
        <v>5565</v>
      </c>
      <c r="L18" s="68">
        <f t="shared" si="6"/>
        <v>5.3588452242240985</v>
      </c>
      <c r="M18" s="68"/>
      <c r="N18" s="66">
        <v>4249</v>
      </c>
      <c r="O18" s="67">
        <f t="shared" si="7"/>
        <v>3.328528679085654</v>
      </c>
      <c r="P18" s="67"/>
      <c r="Q18" s="66">
        <v>10627</v>
      </c>
      <c r="R18" s="68">
        <f t="shared" si="8"/>
        <v>6.677474284780738</v>
      </c>
      <c r="S18" s="68"/>
      <c r="T18" s="69">
        <f t="shared" si="9"/>
        <v>0.7635220125786164</v>
      </c>
      <c r="U18" s="69"/>
      <c r="V18" s="69">
        <f t="shared" si="10"/>
        <v>2.5010590727229935</v>
      </c>
    </row>
    <row r="19" spans="2:22" ht="15">
      <c r="B19" s="53" t="s">
        <v>233</v>
      </c>
      <c r="D19" s="62"/>
      <c r="E19" s="66">
        <v>11065</v>
      </c>
      <c r="F19" s="54">
        <f t="shared" si="4"/>
        <v>14.883714673876492</v>
      </c>
      <c r="H19" s="66">
        <v>11691</v>
      </c>
      <c r="I19" s="54">
        <f t="shared" si="5"/>
        <v>13.562173010220063</v>
      </c>
      <c r="K19" s="66">
        <v>10710</v>
      </c>
      <c r="L19" s="68">
        <f t="shared" si="6"/>
        <v>10.313249299450153</v>
      </c>
      <c r="M19" s="68"/>
      <c r="N19" s="66">
        <v>10400</v>
      </c>
      <c r="O19" s="67">
        <f t="shared" si="7"/>
        <v>8.147022419979006</v>
      </c>
      <c r="P19" s="67"/>
      <c r="Q19" s="66">
        <v>14927</v>
      </c>
      <c r="R19" s="68">
        <f t="shared" si="8"/>
        <v>9.379378813298397</v>
      </c>
      <c r="S19" s="68"/>
      <c r="T19" s="69">
        <f t="shared" si="9"/>
        <v>0.9710550887021475</v>
      </c>
      <c r="U19" s="69"/>
      <c r="V19" s="69">
        <f t="shared" si="10"/>
        <v>1.4352884615384616</v>
      </c>
    </row>
    <row r="20" spans="2:22" ht="15">
      <c r="B20" s="53" t="s">
        <v>234</v>
      </c>
      <c r="D20" s="62"/>
      <c r="E20" s="66">
        <v>5292</v>
      </c>
      <c r="F20" s="54">
        <f t="shared" si="4"/>
        <v>7.118356805617207</v>
      </c>
      <c r="H20" s="66">
        <v>6237</v>
      </c>
      <c r="I20" s="54">
        <f t="shared" si="5"/>
        <v>7.2352470331659</v>
      </c>
      <c r="K20" s="66">
        <v>8182</v>
      </c>
      <c r="L20" s="68">
        <f t="shared" si="6"/>
        <v>7.878898764528586</v>
      </c>
      <c r="M20" s="68"/>
      <c r="N20" s="66">
        <v>11562</v>
      </c>
      <c r="O20" s="67">
        <f t="shared" si="7"/>
        <v>9.057295501903582</v>
      </c>
      <c r="P20" s="67"/>
      <c r="Q20" s="66">
        <v>11622</v>
      </c>
      <c r="R20" s="68">
        <f t="shared" si="8"/>
        <v>7.302682425681917</v>
      </c>
      <c r="S20" s="68"/>
      <c r="T20" s="69">
        <f t="shared" si="9"/>
        <v>1.4131019310681985</v>
      </c>
      <c r="U20" s="69"/>
      <c r="V20" s="69">
        <f t="shared" si="10"/>
        <v>1.0051894135962636</v>
      </c>
    </row>
    <row r="21" spans="1:22" ht="15">
      <c r="A21" s="58" t="s">
        <v>228</v>
      </c>
      <c r="B21" s="58"/>
      <c r="C21" s="58"/>
      <c r="D21" s="59"/>
      <c r="E21" s="70">
        <f>SUM(E16:E20)</f>
        <v>74343</v>
      </c>
      <c r="F21" s="71">
        <f t="shared" si="4"/>
        <v>100</v>
      </c>
      <c r="G21" s="71"/>
      <c r="H21" s="70">
        <f>SUM(H16:H20)</f>
        <v>86203</v>
      </c>
      <c r="I21" s="71">
        <f t="shared" si="5"/>
        <v>100</v>
      </c>
      <c r="J21" s="71"/>
      <c r="K21" s="70">
        <f>SUM(K16:K20)</f>
        <v>103847</v>
      </c>
      <c r="L21" s="73">
        <f t="shared" si="6"/>
        <v>100</v>
      </c>
      <c r="M21" s="73"/>
      <c r="N21" s="70">
        <f>SUM(N16:N20)</f>
        <v>127654</v>
      </c>
      <c r="O21" s="74">
        <f t="shared" si="7"/>
        <v>100</v>
      </c>
      <c r="P21" s="74"/>
      <c r="Q21" s="70">
        <f>SUM(Q16:Q20)</f>
        <v>159147</v>
      </c>
      <c r="R21" s="73">
        <f t="shared" si="8"/>
        <v>100</v>
      </c>
      <c r="S21" s="73"/>
      <c r="T21" s="72">
        <f t="shared" si="9"/>
        <v>1.2292507246237252</v>
      </c>
      <c r="U21" s="72"/>
      <c r="V21" s="72">
        <f t="shared" si="10"/>
        <v>1.2467059394926912</v>
      </c>
    </row>
    <row r="22" spans="1:22" ht="15">
      <c r="A22" s="53" t="s">
        <v>235</v>
      </c>
      <c r="D22" s="62"/>
      <c r="E22" s="66">
        <v>3337</v>
      </c>
      <c r="H22" s="66">
        <v>4726</v>
      </c>
      <c r="K22" s="66">
        <v>7656</v>
      </c>
      <c r="N22" s="66">
        <v>8693</v>
      </c>
      <c r="Q22" s="66">
        <v>10490</v>
      </c>
      <c r="T22" s="69">
        <f t="shared" si="9"/>
        <v>1.1354493207941483</v>
      </c>
      <c r="U22" s="69"/>
      <c r="V22" s="69">
        <f t="shared" si="10"/>
        <v>1.2067180490049465</v>
      </c>
    </row>
    <row r="23" spans="1:22" ht="15">
      <c r="A23" s="53" t="s">
        <v>236</v>
      </c>
      <c r="D23" s="62"/>
      <c r="E23" s="68">
        <f>E22/E9*100</f>
        <v>7.893180689263665</v>
      </c>
      <c r="F23" s="68"/>
      <c r="G23" s="68"/>
      <c r="H23" s="68">
        <f>H22/H9*100</f>
        <v>9.31213178065457</v>
      </c>
      <c r="I23" s="68"/>
      <c r="J23" s="68"/>
      <c r="K23" s="68">
        <f>K22/K9*100</f>
        <v>12.308681672025724</v>
      </c>
      <c r="L23" s="68"/>
      <c r="M23" s="68"/>
      <c r="N23" s="68">
        <f>N22/N9*100</f>
        <v>11.974653901783869</v>
      </c>
      <c r="O23" s="68"/>
      <c r="P23" s="68"/>
      <c r="Q23" s="68">
        <f>Q22/Q9*100</f>
        <v>12.109528317133424</v>
      </c>
      <c r="T23" s="69"/>
      <c r="U23" s="69"/>
      <c r="V23" s="69"/>
    </row>
    <row r="24" spans="1:22" ht="15">
      <c r="A24" s="53" t="s">
        <v>237</v>
      </c>
      <c r="D24" s="62"/>
      <c r="E24" s="68">
        <f>E22/E14*100</f>
        <v>4.4886539418640625</v>
      </c>
      <c r="F24" s="68"/>
      <c r="G24" s="68"/>
      <c r="H24" s="68">
        <f>H22/H14*100</f>
        <v>5.4824078048327785</v>
      </c>
      <c r="I24" s="68"/>
      <c r="J24" s="68"/>
      <c r="K24" s="68">
        <f>K22/K14*100</f>
        <v>7.372384373164367</v>
      </c>
      <c r="L24" s="68"/>
      <c r="M24" s="68"/>
      <c r="N24" s="68">
        <f>N22/N14*100</f>
        <v>6.8098140285459134</v>
      </c>
      <c r="O24" s="68"/>
      <c r="P24" s="68"/>
      <c r="Q24" s="68">
        <f>Q22/Q14*100</f>
        <v>6.591390349802384</v>
      </c>
      <c r="T24" s="69"/>
      <c r="U24" s="69"/>
      <c r="V24" s="69"/>
    </row>
    <row r="25" spans="1:22" ht="15">
      <c r="A25" s="75" t="s">
        <v>238</v>
      </c>
      <c r="B25" s="75"/>
      <c r="C25" s="75"/>
      <c r="D25" s="76"/>
      <c r="E25" s="75">
        <v>7.1</v>
      </c>
      <c r="F25" s="77"/>
      <c r="G25" s="77"/>
      <c r="H25" s="75">
        <v>7.2</v>
      </c>
      <c r="I25" s="77"/>
      <c r="J25" s="77"/>
      <c r="K25" s="75">
        <v>7.9</v>
      </c>
      <c r="L25" s="75"/>
      <c r="M25" s="75"/>
      <c r="N25" s="75">
        <v>9.1</v>
      </c>
      <c r="O25" s="78"/>
      <c r="P25" s="78"/>
      <c r="Q25" s="75">
        <v>7.3</v>
      </c>
      <c r="R25" s="75"/>
      <c r="S25" s="75"/>
      <c r="T25" s="79"/>
      <c r="U25" s="79"/>
      <c r="V25" s="79"/>
    </row>
    <row r="26" spans="1:22" ht="15">
      <c r="A26" s="58" t="s">
        <v>239</v>
      </c>
      <c r="B26" s="58"/>
      <c r="C26" s="58"/>
      <c r="D26" s="59"/>
      <c r="E26" s="58"/>
      <c r="F26" s="71"/>
      <c r="G26" s="71"/>
      <c r="H26" s="58"/>
      <c r="I26" s="71"/>
      <c r="J26" s="71"/>
      <c r="K26" s="58"/>
      <c r="L26" s="58"/>
      <c r="M26" s="58"/>
      <c r="N26" s="58"/>
      <c r="O26" s="80"/>
      <c r="P26" s="80"/>
      <c r="Q26" s="58"/>
      <c r="R26" s="58"/>
      <c r="S26" s="58"/>
      <c r="T26" s="72"/>
      <c r="U26" s="72"/>
      <c r="V26" s="72"/>
    </row>
    <row r="27" spans="1:22" ht="15">
      <c r="A27" s="53" t="s">
        <v>240</v>
      </c>
      <c r="D27" s="62"/>
      <c r="H27" s="66">
        <v>8969</v>
      </c>
      <c r="I27" s="54">
        <v>100</v>
      </c>
      <c r="K27" s="66">
        <v>8117</v>
      </c>
      <c r="L27" s="54">
        <v>100</v>
      </c>
      <c r="M27" s="54"/>
      <c r="N27" s="66">
        <v>9535</v>
      </c>
      <c r="O27" s="54">
        <v>100</v>
      </c>
      <c r="P27" s="54"/>
      <c r="Q27" s="66">
        <v>11973</v>
      </c>
      <c r="R27" s="67">
        <v>100</v>
      </c>
      <c r="S27" s="67"/>
      <c r="T27" s="69">
        <f>N27/K27</f>
        <v>1.1746950843907848</v>
      </c>
      <c r="U27" s="69"/>
      <c r="V27" s="69">
        <f>Q27/N27</f>
        <v>1.2556895647614053</v>
      </c>
    </row>
    <row r="28" spans="1:22" ht="15">
      <c r="A28" s="53" t="s">
        <v>241</v>
      </c>
      <c r="D28" s="62"/>
      <c r="H28" s="66">
        <v>8355</v>
      </c>
      <c r="I28" s="54">
        <f>H28/$H$27*100</f>
        <v>93.15419779239603</v>
      </c>
      <c r="K28" s="66">
        <v>7360</v>
      </c>
      <c r="L28" s="54">
        <f>K28/$K$27*100</f>
        <v>90.67389429592214</v>
      </c>
      <c r="M28" s="54"/>
      <c r="N28" s="66">
        <v>8827</v>
      </c>
      <c r="O28" s="68">
        <f>N28/$N$27*100</f>
        <v>92.57472469847929</v>
      </c>
      <c r="P28" s="68"/>
      <c r="Q28" s="66">
        <v>11388</v>
      </c>
      <c r="R28" s="67">
        <f>Q28/$Q$27*100</f>
        <v>95.11400651465797</v>
      </c>
      <c r="S28" s="67"/>
      <c r="T28" s="69">
        <f>N28/K28</f>
        <v>1.199320652173913</v>
      </c>
      <c r="U28" s="69"/>
      <c r="V28" s="69">
        <f>Q28/N28</f>
        <v>1.2901325478645067</v>
      </c>
    </row>
    <row r="29" spans="1:22" ht="15">
      <c r="A29" s="53" t="s">
        <v>109</v>
      </c>
      <c r="D29" s="62"/>
      <c r="H29" s="66">
        <v>2225</v>
      </c>
      <c r="I29" s="54">
        <f>H29/$H$27*100</f>
        <v>24.807670866317316</v>
      </c>
      <c r="K29" s="66">
        <v>1922</v>
      </c>
      <c r="L29" s="54">
        <f>K29/$K$27*100</f>
        <v>23.678699026734016</v>
      </c>
      <c r="M29" s="54"/>
      <c r="N29" s="66">
        <v>2209</v>
      </c>
      <c r="O29" s="68">
        <f>N29/$N$27*100</f>
        <v>23.167278447823808</v>
      </c>
      <c r="P29" s="68"/>
      <c r="Q29" s="66">
        <v>2845</v>
      </c>
      <c r="R29" s="67">
        <f>Q29/$Q$27*100</f>
        <v>23.761797377432554</v>
      </c>
      <c r="S29" s="67"/>
      <c r="T29" s="69">
        <f>N29/K29</f>
        <v>1.1493236212278877</v>
      </c>
      <c r="U29" s="69"/>
      <c r="V29" s="69">
        <f>Q29/N29</f>
        <v>1.2879130828429153</v>
      </c>
    </row>
    <row r="30" spans="1:22" ht="15">
      <c r="A30" s="53" t="s">
        <v>110</v>
      </c>
      <c r="D30" s="62"/>
      <c r="H30" s="66">
        <v>2840</v>
      </c>
      <c r="I30" s="54">
        <f>H30/$H$27*100</f>
        <v>31.66462258891738</v>
      </c>
      <c r="K30" s="66">
        <v>2679</v>
      </c>
      <c r="L30" s="54">
        <f>K30/$K$27*100</f>
        <v>33.00480473081188</v>
      </c>
      <c r="M30" s="54"/>
      <c r="N30" s="66">
        <v>2917</v>
      </c>
      <c r="O30" s="68">
        <f>N30/$N$27*100</f>
        <v>30.59255374934452</v>
      </c>
      <c r="P30" s="68"/>
      <c r="Q30" s="66">
        <v>3427</v>
      </c>
      <c r="R30" s="67">
        <f>Q30/$Q$27*100</f>
        <v>28.62273448592667</v>
      </c>
      <c r="S30" s="67"/>
      <c r="T30" s="69">
        <f>N30/K30</f>
        <v>1.0888391190742814</v>
      </c>
      <c r="U30" s="69"/>
      <c r="V30" s="69">
        <f>Q30/N30</f>
        <v>1.1748371614672608</v>
      </c>
    </row>
    <row r="31" spans="1:22" ht="15">
      <c r="A31" s="75" t="s">
        <v>111</v>
      </c>
      <c r="B31" s="75"/>
      <c r="C31" s="75"/>
      <c r="D31" s="76"/>
      <c r="E31" s="75"/>
      <c r="F31" s="77"/>
      <c r="G31" s="77"/>
      <c r="H31" s="81">
        <v>867</v>
      </c>
      <c r="I31" s="77">
        <f>H31/$H$27*100</f>
        <v>9.666629501616681</v>
      </c>
      <c r="J31" s="77"/>
      <c r="K31" s="75">
        <v>-65</v>
      </c>
      <c r="L31" s="77">
        <f>K31/$K$27*100</f>
        <v>-0.8007884686460515</v>
      </c>
      <c r="M31" s="77"/>
      <c r="N31" s="81">
        <v>79</v>
      </c>
      <c r="O31" s="82">
        <f>N31/$N$27*100</f>
        <v>0.8285264813843735</v>
      </c>
      <c r="P31" s="82"/>
      <c r="Q31" s="81">
        <v>735</v>
      </c>
      <c r="R31" s="83">
        <f>Q31/$Q$27*100</f>
        <v>6.138812327737409</v>
      </c>
      <c r="S31" s="83"/>
      <c r="T31" s="79">
        <f>N31/K31</f>
        <v>-1.2153846153846153</v>
      </c>
      <c r="U31" s="79"/>
      <c r="V31" s="79">
        <f>Q31/N31</f>
        <v>9.30379746835443</v>
      </c>
    </row>
    <row r="33" spans="1:22" ht="13.5" customHeight="1">
      <c r="A33" s="53" t="s">
        <v>112</v>
      </c>
      <c r="C33" s="283" t="s">
        <v>314</v>
      </c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</row>
    <row r="34" spans="3:22" ht="15"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</row>
  </sheetData>
  <mergeCells count="6">
    <mergeCell ref="C33:V34"/>
    <mergeCell ref="Q4:R4"/>
    <mergeCell ref="E4:F4"/>
    <mergeCell ref="H4:I4"/>
    <mergeCell ref="K4:L4"/>
    <mergeCell ref="N4:O4"/>
  </mergeCells>
  <printOptions horizontalCentered="1" verticalCentered="1"/>
  <pageMargins left="0.7874015748031497" right="0.7874015748031497" top="0.3937007874015748" bottom="0.3937007874015748" header="0.7086614173228347" footer="0.5118110236220472"/>
  <pageSetup horizontalDpi="300" verticalDpi="300" orientation="landscape" paperSize="9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H33"/>
  <sheetViews>
    <sheetView workbookViewId="0" topLeftCell="A1">
      <selection activeCell="A1" sqref="A1"/>
    </sheetView>
  </sheetViews>
  <sheetFormatPr defaultColWidth="9.28125" defaultRowHeight="15"/>
  <cols>
    <col min="1" max="16384" width="9.28125" style="238" customWidth="1"/>
  </cols>
  <sheetData>
    <row r="3" spans="1:3" ht="15">
      <c r="A3" s="237" t="s">
        <v>326</v>
      </c>
      <c r="B3" s="237"/>
      <c r="C3" s="237" t="s">
        <v>325</v>
      </c>
    </row>
    <row r="4" ht="15">
      <c r="G4" s="238" t="s">
        <v>36</v>
      </c>
    </row>
    <row r="5" spans="1:8" ht="15">
      <c r="A5" s="239"/>
      <c r="B5" s="240"/>
      <c r="C5" s="239">
        <v>1991</v>
      </c>
      <c r="D5" s="239">
        <v>1992</v>
      </c>
      <c r="E5" s="239">
        <v>1993</v>
      </c>
      <c r="F5" s="239">
        <v>1994</v>
      </c>
      <c r="G5" s="239">
        <v>1995</v>
      </c>
      <c r="H5" s="239">
        <v>1996</v>
      </c>
    </row>
    <row r="6" spans="1:8" ht="15">
      <c r="A6" s="247" t="s">
        <v>56</v>
      </c>
      <c r="B6" s="248"/>
      <c r="C6" s="247">
        <v>100</v>
      </c>
      <c r="D6" s="247">
        <v>100</v>
      </c>
      <c r="E6" s="247">
        <v>100</v>
      </c>
      <c r="F6" s="247">
        <v>100</v>
      </c>
      <c r="G6" s="247">
        <v>100</v>
      </c>
      <c r="H6" s="247">
        <v>100</v>
      </c>
    </row>
    <row r="7" spans="1:8" ht="15">
      <c r="A7" s="241"/>
      <c r="B7" s="242" t="s">
        <v>407</v>
      </c>
      <c r="C7" s="241">
        <v>66</v>
      </c>
      <c r="D7" s="241">
        <v>68.4</v>
      </c>
      <c r="E7" s="241">
        <v>25.6</v>
      </c>
      <c r="F7" s="241">
        <v>32.4</v>
      </c>
      <c r="G7" s="241">
        <v>27.3</v>
      </c>
      <c r="H7" s="241">
        <v>29.3</v>
      </c>
    </row>
    <row r="8" spans="1:8" ht="15">
      <c r="A8" s="241"/>
      <c r="B8" s="242" t="s">
        <v>408</v>
      </c>
      <c r="C8" s="241">
        <v>13.1</v>
      </c>
      <c r="D8" s="241">
        <v>10.6</v>
      </c>
      <c r="E8" s="241">
        <v>69</v>
      </c>
      <c r="F8" s="241">
        <v>64.9</v>
      </c>
      <c r="G8" s="241">
        <v>68.4</v>
      </c>
      <c r="H8" s="241">
        <v>65.9</v>
      </c>
    </row>
    <row r="9" spans="1:8" ht="15">
      <c r="A9" s="241"/>
      <c r="B9" s="242" t="s">
        <v>44</v>
      </c>
      <c r="C9" s="241">
        <v>20.8</v>
      </c>
      <c r="D9" s="241">
        <v>21</v>
      </c>
      <c r="E9" s="241">
        <v>5.5</v>
      </c>
      <c r="F9" s="241">
        <v>2.7</v>
      </c>
      <c r="G9" s="241">
        <v>4.3</v>
      </c>
      <c r="H9" s="241">
        <v>4.8</v>
      </c>
    </row>
    <row r="10" spans="1:8" ht="15">
      <c r="A10" s="241" t="s">
        <v>41</v>
      </c>
      <c r="B10" s="242"/>
      <c r="C10" s="241">
        <v>100</v>
      </c>
      <c r="D10" s="241">
        <v>100.1</v>
      </c>
      <c r="E10" s="241">
        <v>100</v>
      </c>
      <c r="F10" s="241">
        <v>100</v>
      </c>
      <c r="G10" s="241">
        <v>99.9</v>
      </c>
      <c r="H10" s="241">
        <v>100</v>
      </c>
    </row>
    <row r="11" spans="1:8" ht="15">
      <c r="A11" s="241"/>
      <c r="B11" s="242" t="s">
        <v>407</v>
      </c>
      <c r="C11" s="241">
        <v>84.5</v>
      </c>
      <c r="D11" s="241">
        <v>83.8</v>
      </c>
      <c r="E11" s="241">
        <v>63.4</v>
      </c>
      <c r="F11" s="241">
        <v>92.3</v>
      </c>
      <c r="G11" s="241">
        <v>87.6</v>
      </c>
      <c r="H11" s="241">
        <v>86.6</v>
      </c>
    </row>
    <row r="12" spans="1:8" ht="15">
      <c r="A12" s="241"/>
      <c r="B12" s="242" t="s">
        <v>408</v>
      </c>
      <c r="C12" s="241">
        <v>3.6</v>
      </c>
      <c r="D12" s="241">
        <v>4.1</v>
      </c>
      <c r="E12" s="241">
        <v>27.7</v>
      </c>
      <c r="F12" s="241">
        <v>6.2</v>
      </c>
      <c r="G12" s="241">
        <v>10.8</v>
      </c>
      <c r="H12" s="241">
        <v>10</v>
      </c>
    </row>
    <row r="13" spans="1:8" ht="15">
      <c r="A13" s="241"/>
      <c r="B13" s="242" t="s">
        <v>44</v>
      </c>
      <c r="C13" s="241">
        <v>11.9</v>
      </c>
      <c r="D13" s="241">
        <v>12.2</v>
      </c>
      <c r="E13" s="241">
        <v>8.9</v>
      </c>
      <c r="F13" s="241">
        <v>1.5</v>
      </c>
      <c r="G13" s="241">
        <v>1.5</v>
      </c>
      <c r="H13" s="241">
        <v>3.4</v>
      </c>
    </row>
    <row r="14" spans="1:8" ht="15">
      <c r="A14" s="241" t="s">
        <v>57</v>
      </c>
      <c r="B14" s="242"/>
      <c r="C14" s="241">
        <v>100.1</v>
      </c>
      <c r="D14" s="241">
        <v>100.1</v>
      </c>
      <c r="E14" s="241">
        <v>100</v>
      </c>
      <c r="F14" s="241">
        <v>100</v>
      </c>
      <c r="G14" s="241">
        <v>99.9</v>
      </c>
      <c r="H14" s="241">
        <v>100</v>
      </c>
    </row>
    <row r="15" spans="1:8" ht="15">
      <c r="A15" s="241"/>
      <c r="B15" s="242" t="s">
        <v>407</v>
      </c>
      <c r="C15" s="241">
        <v>76.5</v>
      </c>
      <c r="D15" s="241">
        <v>76.7</v>
      </c>
      <c r="E15" s="241">
        <v>73</v>
      </c>
      <c r="F15" s="241">
        <v>60.6</v>
      </c>
      <c r="G15" s="241">
        <v>37.7</v>
      </c>
      <c r="H15" s="241">
        <v>34.2</v>
      </c>
    </row>
    <row r="16" spans="1:8" ht="15">
      <c r="A16" s="241"/>
      <c r="B16" s="242" t="s">
        <v>408</v>
      </c>
      <c r="C16" s="241">
        <v>8.3</v>
      </c>
      <c r="D16" s="241">
        <v>8.6</v>
      </c>
      <c r="E16" s="241">
        <v>12.4</v>
      </c>
      <c r="F16" s="241">
        <v>25</v>
      </c>
      <c r="G16" s="241">
        <v>50.4</v>
      </c>
      <c r="H16" s="241">
        <v>54.9</v>
      </c>
    </row>
    <row r="17" spans="1:8" ht="15">
      <c r="A17" s="241"/>
      <c r="B17" s="242" t="s">
        <v>44</v>
      </c>
      <c r="C17" s="241">
        <v>15.3</v>
      </c>
      <c r="D17" s="241">
        <v>14.8</v>
      </c>
      <c r="E17" s="241">
        <v>14.6</v>
      </c>
      <c r="F17" s="241">
        <v>14.4</v>
      </c>
      <c r="G17" s="241">
        <v>11.8</v>
      </c>
      <c r="H17" s="241">
        <v>10.9</v>
      </c>
    </row>
    <row r="18" spans="1:8" ht="15">
      <c r="A18" s="241" t="s">
        <v>58</v>
      </c>
      <c r="B18" s="242"/>
      <c r="C18" s="241">
        <v>100</v>
      </c>
      <c r="D18" s="241">
        <v>100</v>
      </c>
      <c r="E18" s="241">
        <v>100</v>
      </c>
      <c r="F18" s="241">
        <v>100</v>
      </c>
      <c r="G18" s="241">
        <v>100</v>
      </c>
      <c r="H18" s="241">
        <v>100</v>
      </c>
    </row>
    <row r="19" spans="1:8" ht="15">
      <c r="A19" s="241"/>
      <c r="B19" s="242" t="s">
        <v>407</v>
      </c>
      <c r="C19" s="241">
        <v>99.9</v>
      </c>
      <c r="D19" s="241">
        <v>99.7</v>
      </c>
      <c r="E19" s="241">
        <v>95.4</v>
      </c>
      <c r="F19" s="241">
        <v>94</v>
      </c>
      <c r="G19" s="241">
        <v>95.6</v>
      </c>
      <c r="H19" s="241">
        <v>65</v>
      </c>
    </row>
    <row r="20" spans="1:8" ht="15">
      <c r="A20" s="241"/>
      <c r="B20" s="242" t="s">
        <v>408</v>
      </c>
      <c r="C20" s="241">
        <v>0</v>
      </c>
      <c r="D20" s="241">
        <v>0</v>
      </c>
      <c r="E20" s="241">
        <v>3</v>
      </c>
      <c r="F20" s="241">
        <v>2.7</v>
      </c>
      <c r="G20" s="241">
        <v>0.6</v>
      </c>
      <c r="H20" s="241">
        <v>6.2</v>
      </c>
    </row>
    <row r="21" spans="1:8" ht="15">
      <c r="A21" s="241"/>
      <c r="B21" s="242" t="s">
        <v>44</v>
      </c>
      <c r="C21" s="241">
        <v>0.1</v>
      </c>
      <c r="D21" s="241">
        <v>0.3</v>
      </c>
      <c r="E21" s="241">
        <v>1.6</v>
      </c>
      <c r="F21" s="241">
        <v>3.3</v>
      </c>
      <c r="G21" s="241">
        <v>3.8</v>
      </c>
      <c r="H21" s="241">
        <v>28.8</v>
      </c>
    </row>
    <row r="22" spans="1:8" ht="15">
      <c r="A22" s="241" t="s">
        <v>44</v>
      </c>
      <c r="B22" s="242"/>
      <c r="C22" s="241">
        <v>100</v>
      </c>
      <c r="D22" s="241">
        <v>100.1</v>
      </c>
      <c r="E22" s="241">
        <v>100</v>
      </c>
      <c r="F22" s="241">
        <v>100</v>
      </c>
      <c r="G22" s="241">
        <v>100</v>
      </c>
      <c r="H22" s="241">
        <v>99.9</v>
      </c>
    </row>
    <row r="23" spans="1:8" ht="15">
      <c r="A23" s="241"/>
      <c r="B23" s="242" t="s">
        <v>407</v>
      </c>
      <c r="C23" s="241">
        <v>90.6</v>
      </c>
      <c r="D23" s="241">
        <v>91.9</v>
      </c>
      <c r="E23" s="241">
        <v>66.9</v>
      </c>
      <c r="F23" s="241">
        <v>70.5</v>
      </c>
      <c r="G23" s="241">
        <v>28.4</v>
      </c>
      <c r="H23" s="241">
        <v>45.6</v>
      </c>
    </row>
    <row r="24" spans="1:8" ht="15">
      <c r="A24" s="241"/>
      <c r="B24" s="242" t="s">
        <v>408</v>
      </c>
      <c r="C24" s="241">
        <v>4.4</v>
      </c>
      <c r="D24" s="241">
        <v>3.5</v>
      </c>
      <c r="E24" s="241">
        <v>13.7</v>
      </c>
      <c r="F24" s="241">
        <v>15.5</v>
      </c>
      <c r="G24" s="241">
        <v>27</v>
      </c>
      <c r="H24" s="241">
        <v>23.2</v>
      </c>
    </row>
    <row r="25" spans="1:8" ht="15">
      <c r="A25" s="241"/>
      <c r="B25" s="242" t="s">
        <v>44</v>
      </c>
      <c r="C25" s="241">
        <v>5</v>
      </c>
      <c r="D25" s="241">
        <v>4.7</v>
      </c>
      <c r="E25" s="241">
        <v>19.4</v>
      </c>
      <c r="F25" s="241">
        <v>14</v>
      </c>
      <c r="G25" s="241">
        <v>44.6</v>
      </c>
      <c r="H25" s="241">
        <v>31.1</v>
      </c>
    </row>
    <row r="26" spans="1:8" ht="15">
      <c r="A26" s="241" t="s">
        <v>45</v>
      </c>
      <c r="B26" s="242"/>
      <c r="C26" s="241">
        <v>99.7</v>
      </c>
      <c r="D26" s="241">
        <v>100</v>
      </c>
      <c r="E26" s="241">
        <v>100</v>
      </c>
      <c r="F26" s="241">
        <v>100</v>
      </c>
      <c r="G26" s="241">
        <v>99.9</v>
      </c>
      <c r="H26" s="241">
        <v>100</v>
      </c>
    </row>
    <row r="27" spans="1:8" ht="15">
      <c r="A27" s="241"/>
      <c r="B27" s="242" t="s">
        <v>407</v>
      </c>
      <c r="C27" s="241">
        <v>82.3</v>
      </c>
      <c r="D27" s="241">
        <v>81.5</v>
      </c>
      <c r="E27" s="241">
        <v>61.7</v>
      </c>
      <c r="F27" s="241">
        <v>63</v>
      </c>
      <c r="G27" s="241">
        <v>48</v>
      </c>
      <c r="H27" s="241">
        <v>44.4</v>
      </c>
    </row>
    <row r="28" spans="1:8" ht="15">
      <c r="A28" s="241"/>
      <c r="B28" s="242" t="s">
        <v>408</v>
      </c>
      <c r="C28" s="241">
        <v>6.3</v>
      </c>
      <c r="D28" s="241">
        <v>6.4</v>
      </c>
      <c r="E28" s="241">
        <v>31.1</v>
      </c>
      <c r="F28" s="241">
        <v>31.5</v>
      </c>
      <c r="G28" s="241">
        <v>42.7</v>
      </c>
      <c r="H28" s="241">
        <v>41.8</v>
      </c>
    </row>
    <row r="29" spans="1:8" ht="15">
      <c r="A29" s="244"/>
      <c r="B29" s="245" t="s">
        <v>44</v>
      </c>
      <c r="C29" s="244">
        <v>11.1</v>
      </c>
      <c r="D29" s="244">
        <v>12.1</v>
      </c>
      <c r="E29" s="244">
        <v>7.2</v>
      </c>
      <c r="F29" s="244">
        <v>5.5</v>
      </c>
      <c r="G29" s="244">
        <v>9.2</v>
      </c>
      <c r="H29" s="244">
        <v>13.8</v>
      </c>
    </row>
    <row r="31" spans="1:8" ht="15">
      <c r="A31" s="319" t="s">
        <v>327</v>
      </c>
      <c r="B31" s="320"/>
      <c r="C31" s="320"/>
      <c r="D31" s="320"/>
      <c r="E31" s="320"/>
      <c r="F31" s="320"/>
      <c r="G31" s="320"/>
      <c r="H31" s="320"/>
    </row>
    <row r="32" spans="1:8" ht="15">
      <c r="A32" s="320"/>
      <c r="B32" s="320"/>
      <c r="C32" s="320"/>
      <c r="D32" s="320"/>
      <c r="E32" s="320"/>
      <c r="F32" s="320"/>
      <c r="G32" s="320"/>
      <c r="H32" s="320"/>
    </row>
    <row r="33" spans="1:8" ht="15">
      <c r="A33" s="320"/>
      <c r="B33" s="320"/>
      <c r="C33" s="320"/>
      <c r="D33" s="320"/>
      <c r="E33" s="320"/>
      <c r="F33" s="320"/>
      <c r="G33" s="320"/>
      <c r="H33" s="320"/>
    </row>
  </sheetData>
  <mergeCells count="1">
    <mergeCell ref="A31:H33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9.140625" defaultRowHeight="15"/>
  <cols>
    <col min="1" max="1" width="12.7109375" style="252" customWidth="1"/>
    <col min="2" max="5" width="10.28125" style="252" customWidth="1"/>
    <col min="6" max="6" width="10.28125" style="251" customWidth="1"/>
    <col min="7" max="16384" width="10.28125" style="252" customWidth="1"/>
  </cols>
  <sheetData>
    <row r="1" spans="1:3" ht="15">
      <c r="A1" s="251"/>
      <c r="B1" s="251"/>
      <c r="C1" s="251"/>
    </row>
    <row r="2" spans="1:3" ht="15">
      <c r="A2" s="253" t="s">
        <v>361</v>
      </c>
      <c r="C2" s="253" t="s">
        <v>362</v>
      </c>
    </row>
    <row r="3" ht="15">
      <c r="G3" s="252" t="s">
        <v>363</v>
      </c>
    </row>
    <row r="4" spans="1:10" s="257" customFormat="1" ht="60">
      <c r="A4" s="254" t="s">
        <v>364</v>
      </c>
      <c r="B4" s="255" t="s">
        <v>365</v>
      </c>
      <c r="C4" s="255" t="s">
        <v>366</v>
      </c>
      <c r="D4" s="255" t="s">
        <v>367</v>
      </c>
      <c r="E4" s="255" t="s">
        <v>368</v>
      </c>
      <c r="F4" s="256" t="s">
        <v>369</v>
      </c>
      <c r="G4" s="255" t="s">
        <v>370</v>
      </c>
      <c r="H4" s="255" t="s">
        <v>371</v>
      </c>
      <c r="I4" s="255" t="s">
        <v>372</v>
      </c>
      <c r="J4" s="255" t="s">
        <v>373</v>
      </c>
    </row>
    <row r="5" spans="1:10" ht="15">
      <c r="A5" s="258">
        <v>1986</v>
      </c>
      <c r="B5" s="259">
        <v>0.25</v>
      </c>
      <c r="C5" s="259">
        <v>4</v>
      </c>
      <c r="D5" s="259">
        <v>0.48</v>
      </c>
      <c r="E5" s="259"/>
      <c r="F5" s="260">
        <f aca="true" t="shared" si="0" ref="F5:F15">C5-B5</f>
        <v>3.75</v>
      </c>
      <c r="G5" s="259">
        <f aca="true" t="shared" si="1" ref="G5:G15">D5-C5</f>
        <v>-3.52</v>
      </c>
      <c r="H5" s="259"/>
      <c r="I5" s="259"/>
      <c r="J5" s="259"/>
    </row>
    <row r="6" spans="1:10" ht="15">
      <c r="A6" s="258">
        <v>1987</v>
      </c>
      <c r="B6" s="259">
        <v>0.25</v>
      </c>
      <c r="C6" s="259">
        <v>4</v>
      </c>
      <c r="D6" s="259">
        <v>2.01</v>
      </c>
      <c r="E6" s="259">
        <v>19.31</v>
      </c>
      <c r="F6" s="260">
        <f t="shared" si="0"/>
        <v>3.75</v>
      </c>
      <c r="G6" s="259">
        <f t="shared" si="1"/>
        <v>-1.9900000000000002</v>
      </c>
      <c r="H6" s="259">
        <f aca="true" t="shared" si="2" ref="H6:H15">B6-E6</f>
        <v>-19.06</v>
      </c>
      <c r="I6" s="259">
        <f aca="true" t="shared" si="3" ref="I6:I15">C6-E6</f>
        <v>-15.309999999999999</v>
      </c>
      <c r="J6" s="259">
        <f aca="true" t="shared" si="4" ref="J6:J15">D6-E6</f>
        <v>-17.299999999999997</v>
      </c>
    </row>
    <row r="7" spans="1:10" ht="15">
      <c r="A7" s="258">
        <v>1988</v>
      </c>
      <c r="B7" s="259">
        <v>0.25</v>
      </c>
      <c r="C7" s="259">
        <v>4</v>
      </c>
      <c r="D7" s="259">
        <v>2.01</v>
      </c>
      <c r="E7" s="259">
        <v>32.81</v>
      </c>
      <c r="F7" s="260">
        <f t="shared" si="0"/>
        <v>3.75</v>
      </c>
      <c r="G7" s="259">
        <f t="shared" si="1"/>
        <v>-1.9900000000000002</v>
      </c>
      <c r="H7" s="259">
        <f t="shared" si="2"/>
        <v>-32.56</v>
      </c>
      <c r="I7" s="259">
        <f t="shared" si="3"/>
        <v>-28.810000000000002</v>
      </c>
      <c r="J7" s="259">
        <f t="shared" si="4"/>
        <v>-30.800000000000004</v>
      </c>
    </row>
    <row r="8" spans="1:10" ht="15">
      <c r="A8" s="258">
        <v>1989</v>
      </c>
      <c r="B8" s="259">
        <v>7</v>
      </c>
      <c r="C8" s="259">
        <v>4</v>
      </c>
      <c r="D8" s="259">
        <v>3.5</v>
      </c>
      <c r="E8" s="259">
        <v>2.89</v>
      </c>
      <c r="F8" s="260">
        <f t="shared" si="0"/>
        <v>-3</v>
      </c>
      <c r="G8" s="259">
        <f t="shared" si="1"/>
        <v>-0.5</v>
      </c>
      <c r="H8" s="259">
        <f t="shared" si="2"/>
        <v>4.109999999999999</v>
      </c>
      <c r="I8" s="259">
        <f t="shared" si="3"/>
        <v>1.1099999999999999</v>
      </c>
      <c r="J8" s="259">
        <f t="shared" si="4"/>
        <v>0.6099999999999999</v>
      </c>
    </row>
    <row r="9" spans="1:10" ht="15">
      <c r="A9" s="258">
        <v>1990</v>
      </c>
      <c r="B9" s="259">
        <v>4</v>
      </c>
      <c r="C9" s="259">
        <v>4</v>
      </c>
      <c r="D9" s="259">
        <v>3.5</v>
      </c>
      <c r="E9" s="259">
        <v>5.63</v>
      </c>
      <c r="F9" s="260">
        <f t="shared" si="0"/>
        <v>0</v>
      </c>
      <c r="G9" s="259">
        <f t="shared" si="1"/>
        <v>-0.5</v>
      </c>
      <c r="H9" s="259">
        <f t="shared" si="2"/>
        <v>-1.63</v>
      </c>
      <c r="I9" s="259">
        <f t="shared" si="3"/>
        <v>-1.63</v>
      </c>
      <c r="J9" s="259">
        <f t="shared" si="4"/>
        <v>-2.13</v>
      </c>
    </row>
    <row r="10" spans="1:10" ht="15">
      <c r="A10" s="258">
        <v>1991</v>
      </c>
      <c r="B10" s="259">
        <v>3.5</v>
      </c>
      <c r="C10" s="259">
        <v>3.5</v>
      </c>
      <c r="D10" s="259">
        <v>3</v>
      </c>
      <c r="E10" s="259">
        <v>5.63</v>
      </c>
      <c r="F10" s="260">
        <f t="shared" si="0"/>
        <v>0</v>
      </c>
      <c r="G10" s="259">
        <f t="shared" si="1"/>
        <v>-0.5</v>
      </c>
      <c r="H10" s="259">
        <f t="shared" si="2"/>
        <v>-2.13</v>
      </c>
      <c r="I10" s="259">
        <f t="shared" si="3"/>
        <v>-2.13</v>
      </c>
      <c r="J10" s="259">
        <f t="shared" si="4"/>
        <v>-2.63</v>
      </c>
    </row>
    <row r="11" spans="1:10" ht="15">
      <c r="A11" s="258">
        <v>1992</v>
      </c>
      <c r="B11" s="259">
        <v>2</v>
      </c>
      <c r="C11" s="259">
        <v>2.7</v>
      </c>
      <c r="D11" s="259">
        <v>1.8</v>
      </c>
      <c r="E11" s="259">
        <v>1.47</v>
      </c>
      <c r="F11" s="260">
        <f t="shared" si="0"/>
        <v>0.7000000000000002</v>
      </c>
      <c r="G11" s="259">
        <f t="shared" si="1"/>
        <v>-0.9000000000000001</v>
      </c>
      <c r="H11" s="259">
        <f t="shared" si="2"/>
        <v>0.53</v>
      </c>
      <c r="I11" s="259">
        <f t="shared" si="3"/>
        <v>1.2300000000000002</v>
      </c>
      <c r="J11" s="259">
        <f t="shared" si="4"/>
        <v>0.33000000000000007</v>
      </c>
    </row>
    <row r="12" spans="1:10" ht="15">
      <c r="A12" s="258">
        <v>1993</v>
      </c>
      <c r="B12" s="259">
        <v>1.4</v>
      </c>
      <c r="C12" s="259">
        <v>2.1</v>
      </c>
      <c r="D12" s="259">
        <v>1.2</v>
      </c>
      <c r="E12" s="259">
        <v>0.44</v>
      </c>
      <c r="F12" s="260">
        <f t="shared" si="0"/>
        <v>0.7000000000000002</v>
      </c>
      <c r="G12" s="259">
        <f t="shared" si="1"/>
        <v>-0.9000000000000001</v>
      </c>
      <c r="H12" s="259">
        <f t="shared" si="2"/>
        <v>0.96</v>
      </c>
      <c r="I12" s="259">
        <f t="shared" si="3"/>
        <v>1.6600000000000001</v>
      </c>
      <c r="J12" s="259">
        <f t="shared" si="4"/>
        <v>0.76</v>
      </c>
    </row>
    <row r="13" spans="1:10" ht="15">
      <c r="A13" s="258">
        <v>1994</v>
      </c>
      <c r="B13" s="259">
        <v>1.4</v>
      </c>
      <c r="C13" s="259">
        <v>2.1</v>
      </c>
      <c r="D13" s="259">
        <v>1.7</v>
      </c>
      <c r="E13" s="259">
        <v>1.21</v>
      </c>
      <c r="F13" s="260">
        <f t="shared" si="0"/>
        <v>0.7000000000000002</v>
      </c>
      <c r="G13" s="259">
        <f t="shared" si="1"/>
        <v>-0.40000000000000013</v>
      </c>
      <c r="H13" s="259">
        <f t="shared" si="2"/>
        <v>0.18999999999999995</v>
      </c>
      <c r="I13" s="259">
        <f t="shared" si="3"/>
        <v>0.8900000000000001</v>
      </c>
      <c r="J13" s="259">
        <f t="shared" si="4"/>
        <v>0.49</v>
      </c>
    </row>
    <row r="14" spans="1:10" ht="15">
      <c r="A14" s="258">
        <v>1995</v>
      </c>
      <c r="B14" s="259">
        <v>1.4</v>
      </c>
      <c r="C14" s="259">
        <v>2.1</v>
      </c>
      <c r="D14" s="259">
        <v>1.7</v>
      </c>
      <c r="E14" s="259">
        <v>1.08</v>
      </c>
      <c r="F14" s="260">
        <f t="shared" si="0"/>
        <v>0.7000000000000002</v>
      </c>
      <c r="G14" s="259">
        <f t="shared" si="1"/>
        <v>-0.40000000000000013</v>
      </c>
      <c r="H14" s="259">
        <f t="shared" si="2"/>
        <v>0.31999999999999984</v>
      </c>
      <c r="I14" s="259">
        <f t="shared" si="3"/>
        <v>1.02</v>
      </c>
      <c r="J14" s="259">
        <f t="shared" si="4"/>
        <v>0.6199999999999999</v>
      </c>
    </row>
    <row r="15" spans="1:10" ht="15">
      <c r="A15" s="261">
        <v>1996</v>
      </c>
      <c r="B15" s="262">
        <v>0.8</v>
      </c>
      <c r="C15" s="262">
        <v>1.25</v>
      </c>
      <c r="D15" s="262">
        <v>1.35</v>
      </c>
      <c r="E15" s="262">
        <v>0.38</v>
      </c>
      <c r="F15" s="263">
        <f t="shared" si="0"/>
        <v>0.44999999999999996</v>
      </c>
      <c r="G15" s="262">
        <f t="shared" si="1"/>
        <v>0.10000000000000009</v>
      </c>
      <c r="H15" s="262">
        <f t="shared" si="2"/>
        <v>0.42000000000000004</v>
      </c>
      <c r="I15" s="262">
        <f t="shared" si="3"/>
        <v>0.87</v>
      </c>
      <c r="J15" s="262">
        <f t="shared" si="4"/>
        <v>0.9700000000000001</v>
      </c>
    </row>
    <row r="16" spans="2:10" ht="15">
      <c r="B16" s="264"/>
      <c r="C16" s="264"/>
      <c r="D16" s="264"/>
      <c r="E16" s="264"/>
      <c r="F16" s="265"/>
      <c r="G16" s="264"/>
      <c r="H16" s="264"/>
      <c r="I16" s="264"/>
      <c r="J16" s="264"/>
    </row>
    <row r="17" spans="1:10" ht="15">
      <c r="A17" s="266" t="s">
        <v>374</v>
      </c>
      <c r="B17" s="300" t="s">
        <v>375</v>
      </c>
      <c r="C17" s="301"/>
      <c r="D17" s="301"/>
      <c r="E17" s="301"/>
      <c r="F17" s="301"/>
      <c r="G17" s="301"/>
      <c r="H17" s="301"/>
      <c r="I17" s="264"/>
      <c r="J17" s="264"/>
    </row>
    <row r="18" spans="1:10" ht="15">
      <c r="A18" s="267"/>
      <c r="B18" s="301"/>
      <c r="C18" s="301"/>
      <c r="D18" s="301"/>
      <c r="E18" s="301"/>
      <c r="F18" s="301"/>
      <c r="G18" s="301"/>
      <c r="H18" s="301"/>
      <c r="I18" s="264"/>
      <c r="J18" s="264"/>
    </row>
    <row r="19" spans="2:10" ht="15">
      <c r="B19" s="264"/>
      <c r="C19" s="264"/>
      <c r="D19" s="264"/>
      <c r="E19" s="264"/>
      <c r="F19" s="265"/>
      <c r="G19" s="264"/>
      <c r="H19" s="264"/>
      <c r="I19" s="264"/>
      <c r="J19" s="264"/>
    </row>
    <row r="21" spans="1:8" ht="15">
      <c r="A21" s="237" t="s">
        <v>376</v>
      </c>
      <c r="B21" s="237"/>
      <c r="C21" s="207"/>
      <c r="D21" s="207"/>
      <c r="E21" s="207"/>
      <c r="F21" s="207"/>
      <c r="G21" s="207"/>
      <c r="H21" s="207"/>
    </row>
    <row r="22" spans="1:8" ht="15">
      <c r="A22" s="268"/>
      <c r="B22" s="268"/>
      <c r="C22" s="207"/>
      <c r="D22" s="207"/>
      <c r="E22" s="269" t="s">
        <v>377</v>
      </c>
      <c r="F22" s="270"/>
      <c r="G22" s="270"/>
      <c r="H22" s="207"/>
    </row>
    <row r="23" spans="1:8" ht="15">
      <c r="A23" s="271" t="s">
        <v>378</v>
      </c>
      <c r="B23" s="272"/>
      <c r="C23" s="273" t="s">
        <v>379</v>
      </c>
      <c r="D23" s="273" t="s">
        <v>380</v>
      </c>
      <c r="E23" s="273" t="s">
        <v>381</v>
      </c>
      <c r="F23" s="273" t="s">
        <v>382</v>
      </c>
      <c r="G23" s="273" t="s">
        <v>383</v>
      </c>
      <c r="H23" s="273" t="s">
        <v>384</v>
      </c>
    </row>
    <row r="24" spans="1:8" ht="15">
      <c r="A24" s="274" t="s">
        <v>385</v>
      </c>
      <c r="B24" s="275"/>
      <c r="C24" s="270">
        <v>1.25</v>
      </c>
      <c r="D24" s="270">
        <v>1.15</v>
      </c>
      <c r="E24" s="270">
        <v>1.15</v>
      </c>
      <c r="F24" s="270">
        <v>1.05</v>
      </c>
      <c r="G24" s="270">
        <v>0.95</v>
      </c>
      <c r="H24" s="270">
        <v>0.85</v>
      </c>
    </row>
    <row r="25" spans="1:8" ht="15">
      <c r="A25" s="274" t="s">
        <v>386</v>
      </c>
      <c r="B25" s="275"/>
      <c r="C25" s="270">
        <v>1.25</v>
      </c>
      <c r="D25" s="270">
        <v>1.25</v>
      </c>
      <c r="E25" s="270">
        <v>1.15</v>
      </c>
      <c r="F25" s="270">
        <v>1.05</v>
      </c>
      <c r="G25" s="270">
        <v>1.05</v>
      </c>
      <c r="H25" s="276">
        <v>1</v>
      </c>
    </row>
    <row r="26" spans="1:8" ht="15">
      <c r="A26" s="274" t="s">
        <v>387</v>
      </c>
      <c r="B26" s="275"/>
      <c r="C26" s="270">
        <v>1.25</v>
      </c>
      <c r="D26" s="270">
        <v>1.25</v>
      </c>
      <c r="E26" s="270">
        <v>1.15</v>
      </c>
      <c r="F26" s="270">
        <v>1.15</v>
      </c>
      <c r="G26" s="270">
        <v>1.15</v>
      </c>
      <c r="H26" s="270">
        <v>1.15</v>
      </c>
    </row>
    <row r="27" spans="1:8" ht="15">
      <c r="A27" s="277" t="s">
        <v>388</v>
      </c>
      <c r="B27" s="278"/>
      <c r="C27" s="279">
        <v>1.5</v>
      </c>
      <c r="D27" s="279">
        <v>1.5</v>
      </c>
      <c r="E27" s="279">
        <v>1.5</v>
      </c>
      <c r="F27" s="279">
        <v>1.5</v>
      </c>
      <c r="G27" s="279">
        <v>1.5</v>
      </c>
      <c r="H27" s="279">
        <v>1.5</v>
      </c>
    </row>
    <row r="28" spans="1:8" ht="15">
      <c r="A28" s="266" t="s">
        <v>389</v>
      </c>
      <c r="B28" s="321" t="s">
        <v>360</v>
      </c>
      <c r="C28" s="322"/>
      <c r="D28" s="322"/>
      <c r="E28" s="322"/>
      <c r="F28" s="322"/>
      <c r="G28" s="322"/>
      <c r="H28" s="322"/>
    </row>
    <row r="29" spans="1:8" ht="15">
      <c r="A29" s="267"/>
      <c r="B29" s="301"/>
      <c r="C29" s="301"/>
      <c r="D29" s="301"/>
      <c r="E29" s="301"/>
      <c r="F29" s="301"/>
      <c r="G29" s="301"/>
      <c r="H29" s="301"/>
    </row>
  </sheetData>
  <mergeCells count="2">
    <mergeCell ref="B28:H29"/>
    <mergeCell ref="B17:H18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3"/>
  <headerFooter alignWithMargins="0"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"/>
  <sheetViews>
    <sheetView workbookViewId="0" topLeftCell="A1">
      <selection activeCell="E30" sqref="E30"/>
    </sheetView>
  </sheetViews>
  <sheetFormatPr defaultColWidth="9.140625" defaultRowHeight="15"/>
  <cols>
    <col min="1" max="1" width="5.28125" style="105" customWidth="1"/>
    <col min="2" max="2" width="25.00390625" style="105" customWidth="1"/>
    <col min="3" max="3" width="13.421875" style="105" customWidth="1"/>
    <col min="4" max="4" width="9.28125" style="105" customWidth="1"/>
    <col min="5" max="5" width="10.28125" style="105" customWidth="1"/>
    <col min="6" max="6" width="5.28125" style="105" customWidth="1"/>
    <col min="7" max="7" width="7.00390625" style="105" customWidth="1"/>
    <col min="8" max="9" width="5.7109375" style="105" bestFit="1" customWidth="1"/>
    <col min="10" max="10" width="6.28125" style="105" customWidth="1"/>
    <col min="11" max="12" width="5.7109375" style="105" bestFit="1" customWidth="1"/>
    <col min="13" max="16384" width="9.140625" style="105" customWidth="1"/>
  </cols>
  <sheetData>
    <row r="1" ht="15"/>
    <row r="2" spans="2:4" ht="15">
      <c r="B2" s="130" t="s">
        <v>316</v>
      </c>
      <c r="C2" s="130" t="s">
        <v>317</v>
      </c>
      <c r="D2" s="130"/>
    </row>
    <row r="3" ht="15"/>
    <row r="4" spans="2:11" ht="30" customHeight="1">
      <c r="B4" s="132"/>
      <c r="C4" s="286" t="s">
        <v>244</v>
      </c>
      <c r="D4" s="286" t="s">
        <v>278</v>
      </c>
      <c r="E4" s="286" t="s">
        <v>279</v>
      </c>
      <c r="F4" s="288" t="s">
        <v>315</v>
      </c>
      <c r="G4" s="288"/>
      <c r="H4" s="288"/>
      <c r="I4" s="288"/>
      <c r="J4" s="288"/>
      <c r="K4" s="288"/>
    </row>
    <row r="5" spans="2:11" ht="26.25" customHeight="1">
      <c r="B5" s="133"/>
      <c r="C5" s="287"/>
      <c r="D5" s="287"/>
      <c r="E5" s="287"/>
      <c r="F5" s="146">
        <v>1991</v>
      </c>
      <c r="G5" s="146">
        <v>1992</v>
      </c>
      <c r="H5" s="146">
        <v>1993</v>
      </c>
      <c r="I5" s="146">
        <v>1994</v>
      </c>
      <c r="J5" s="146">
        <v>1995</v>
      </c>
      <c r="K5" s="146">
        <v>1996</v>
      </c>
    </row>
    <row r="6" spans="2:4" ht="15">
      <c r="B6" s="134" t="s">
        <v>280</v>
      </c>
      <c r="C6" s="105">
        <v>5</v>
      </c>
      <c r="D6" s="105">
        <v>7</v>
      </c>
    </row>
    <row r="7" spans="2:11" ht="15">
      <c r="B7" s="147" t="s">
        <v>283</v>
      </c>
      <c r="C7" s="105">
        <v>5</v>
      </c>
      <c r="D7" s="105">
        <v>7</v>
      </c>
      <c r="E7" s="105">
        <v>8</v>
      </c>
      <c r="F7" s="105">
        <v>20.5</v>
      </c>
      <c r="G7" s="105">
        <v>25.6</v>
      </c>
      <c r="H7" s="105">
        <v>33.8</v>
      </c>
      <c r="I7" s="105">
        <v>39.3</v>
      </c>
      <c r="J7" s="105">
        <v>52.5</v>
      </c>
      <c r="K7" s="105">
        <v>55.5</v>
      </c>
    </row>
    <row r="8" spans="2:11" ht="15">
      <c r="B8" s="147" t="s">
        <v>284</v>
      </c>
      <c r="C8" s="105">
        <v>5</v>
      </c>
      <c r="D8" s="105">
        <v>7</v>
      </c>
      <c r="E8" s="105">
        <v>5</v>
      </c>
      <c r="F8" s="105">
        <v>81.6</v>
      </c>
      <c r="G8" s="105">
        <v>79.2</v>
      </c>
      <c r="H8" s="105">
        <v>56.3</v>
      </c>
      <c r="I8" s="105">
        <v>53.9</v>
      </c>
      <c r="J8" s="105">
        <v>41.6</v>
      </c>
      <c r="K8" s="105">
        <v>44.8</v>
      </c>
    </row>
    <row r="9" spans="2:11" ht="15">
      <c r="B9" s="147" t="s">
        <v>282</v>
      </c>
      <c r="C9" s="105">
        <v>5</v>
      </c>
      <c r="D9" s="105">
        <v>7</v>
      </c>
      <c r="E9" s="105">
        <v>4.4</v>
      </c>
      <c r="F9" s="105">
        <v>12.9</v>
      </c>
      <c r="G9" s="105">
        <v>20.1</v>
      </c>
      <c r="H9" s="105">
        <v>16.7</v>
      </c>
      <c r="I9" s="105">
        <v>33.6</v>
      </c>
      <c r="J9" s="105">
        <v>31.2</v>
      </c>
      <c r="K9" s="105">
        <v>26.7</v>
      </c>
    </row>
    <row r="10" spans="2:11" ht="15">
      <c r="B10" s="147" t="s">
        <v>281</v>
      </c>
      <c r="C10" s="105">
        <v>5</v>
      </c>
      <c r="D10" s="105">
        <v>7</v>
      </c>
      <c r="E10" s="105">
        <v>5</v>
      </c>
      <c r="F10" s="105">
        <v>2.9</v>
      </c>
      <c r="G10" s="105">
        <v>15.8</v>
      </c>
      <c r="H10" s="105">
        <v>20</v>
      </c>
      <c r="I10" s="105">
        <v>14.9</v>
      </c>
      <c r="J10" s="105">
        <v>19.3</v>
      </c>
      <c r="K10" s="105">
        <v>14</v>
      </c>
    </row>
    <row r="11" spans="2:11" ht="15">
      <c r="B11" s="135" t="s">
        <v>285</v>
      </c>
      <c r="F11" s="105">
        <v>9.5</v>
      </c>
      <c r="G11" s="105">
        <v>17.6</v>
      </c>
      <c r="H11" s="105">
        <v>17.3</v>
      </c>
      <c r="I11" s="105">
        <v>24.8</v>
      </c>
      <c r="J11" s="105">
        <v>14.7</v>
      </c>
      <c r="K11" s="105">
        <v>17</v>
      </c>
    </row>
    <row r="12" spans="2:11" ht="15">
      <c r="B12" s="133" t="s">
        <v>286</v>
      </c>
      <c r="C12" s="131"/>
      <c r="D12" s="131"/>
      <c r="E12" s="131"/>
      <c r="F12" s="131">
        <v>6.9</v>
      </c>
      <c r="G12" s="131">
        <v>21.8</v>
      </c>
      <c r="H12" s="131">
        <v>24.8</v>
      </c>
      <c r="I12" s="131">
        <v>28.4</v>
      </c>
      <c r="J12" s="131">
        <v>30.9</v>
      </c>
      <c r="K12" s="131">
        <v>28.8</v>
      </c>
    </row>
    <row r="13" ht="15"/>
    <row r="14" spans="2:11" ht="15" customHeight="1">
      <c r="B14" s="105" t="s">
        <v>287</v>
      </c>
      <c r="H14" s="106"/>
      <c r="I14" s="106"/>
      <c r="J14" s="106"/>
      <c r="K14" s="106"/>
    </row>
    <row r="15" spans="2:11" ht="15">
      <c r="B15" s="105" t="s">
        <v>318</v>
      </c>
      <c r="G15" s="106"/>
      <c r="H15" s="106"/>
      <c r="I15" s="106"/>
      <c r="J15" s="106"/>
      <c r="K15" s="106"/>
    </row>
  </sheetData>
  <mergeCells count="4">
    <mergeCell ref="C4:C5"/>
    <mergeCell ref="D4:D5"/>
    <mergeCell ref="E4:E5"/>
    <mergeCell ref="F4:K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3"/>
  <headerFooter alignWithMargins="0"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2" sqref="A2"/>
    </sheetView>
  </sheetViews>
  <sheetFormatPr defaultColWidth="9.140625" defaultRowHeight="15"/>
  <cols>
    <col min="1" max="1" width="8.8515625" style="0" customWidth="1"/>
    <col min="2" max="2" width="21.00390625" style="0" customWidth="1"/>
    <col min="3" max="16384" width="8.8515625" style="0" customWidth="1"/>
  </cols>
  <sheetData>
    <row r="1" ht="15">
      <c r="A1" s="3" t="s">
        <v>319</v>
      </c>
    </row>
    <row r="2" ht="15">
      <c r="F2" t="s">
        <v>77</v>
      </c>
    </row>
    <row r="3" spans="1:8" ht="15">
      <c r="A3" s="52"/>
      <c r="B3" s="136"/>
      <c r="C3" s="52">
        <v>1991</v>
      </c>
      <c r="D3" s="52">
        <v>1992</v>
      </c>
      <c r="E3" s="52">
        <v>1993</v>
      </c>
      <c r="F3" s="52">
        <v>1994</v>
      </c>
      <c r="G3" s="52">
        <v>1995</v>
      </c>
      <c r="H3" s="52">
        <v>1996</v>
      </c>
    </row>
    <row r="4" spans="1:8" ht="15">
      <c r="A4" s="88" t="s">
        <v>78</v>
      </c>
      <c r="B4" s="137"/>
      <c r="C4">
        <v>3633</v>
      </c>
      <c r="D4">
        <v>5081</v>
      </c>
      <c r="E4">
        <v>5982</v>
      </c>
      <c r="F4">
        <v>7854</v>
      </c>
      <c r="G4">
        <v>5758</v>
      </c>
      <c r="H4">
        <v>6100</v>
      </c>
    </row>
    <row r="5" spans="1:8" ht="15">
      <c r="A5" s="88" t="s">
        <v>79</v>
      </c>
      <c r="B5" s="137"/>
      <c r="C5">
        <v>156</v>
      </c>
      <c r="D5">
        <v>1674</v>
      </c>
      <c r="E5">
        <v>2073</v>
      </c>
      <c r="F5">
        <v>3982</v>
      </c>
      <c r="G5">
        <v>4124</v>
      </c>
      <c r="H5">
        <v>4115</v>
      </c>
    </row>
    <row r="6" spans="1:8" ht="15">
      <c r="A6" s="88" t="s">
        <v>80</v>
      </c>
      <c r="B6" s="137"/>
      <c r="C6">
        <v>0</v>
      </c>
      <c r="D6">
        <v>0</v>
      </c>
      <c r="E6">
        <v>0</v>
      </c>
      <c r="F6">
        <v>0</v>
      </c>
      <c r="G6">
        <v>0</v>
      </c>
      <c r="H6">
        <v>0</v>
      </c>
    </row>
    <row r="7" spans="1:8" ht="15">
      <c r="A7" s="88" t="s">
        <v>81</v>
      </c>
      <c r="B7" s="137"/>
      <c r="C7">
        <v>156</v>
      </c>
      <c r="D7">
        <v>1674</v>
      </c>
      <c r="E7">
        <v>2073</v>
      </c>
      <c r="F7">
        <v>3982</v>
      </c>
      <c r="G7">
        <v>4124</v>
      </c>
      <c r="H7">
        <v>4115</v>
      </c>
    </row>
    <row r="8" spans="1:8" ht="15">
      <c r="A8" s="88" t="s">
        <v>82</v>
      </c>
      <c r="B8" s="137"/>
      <c r="C8">
        <v>187</v>
      </c>
      <c r="D8">
        <v>130</v>
      </c>
      <c r="E8">
        <v>131</v>
      </c>
      <c r="F8">
        <v>58</v>
      </c>
      <c r="G8">
        <v>88</v>
      </c>
      <c r="H8">
        <v>81</v>
      </c>
    </row>
    <row r="9" spans="1:8" ht="15">
      <c r="A9" s="88" t="s">
        <v>80</v>
      </c>
      <c r="B9" s="137"/>
      <c r="C9">
        <v>187</v>
      </c>
      <c r="D9">
        <v>130</v>
      </c>
      <c r="E9">
        <v>131</v>
      </c>
      <c r="F9">
        <v>58</v>
      </c>
      <c r="G9">
        <v>88</v>
      </c>
      <c r="H9">
        <v>81</v>
      </c>
    </row>
    <row r="10" spans="1:8" ht="15">
      <c r="A10" s="88" t="s">
        <v>81</v>
      </c>
      <c r="B10" s="137"/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ht="15">
      <c r="A11" s="88" t="s">
        <v>83</v>
      </c>
      <c r="B11" s="137"/>
      <c r="C11">
        <v>1220</v>
      </c>
      <c r="D11">
        <v>1183</v>
      </c>
      <c r="E11">
        <v>1082</v>
      </c>
      <c r="F11">
        <v>1091</v>
      </c>
      <c r="G11">
        <v>504</v>
      </c>
      <c r="H11">
        <v>440</v>
      </c>
    </row>
    <row r="12" spans="1:8" ht="15">
      <c r="A12" s="88" t="s">
        <v>80</v>
      </c>
      <c r="B12" s="137"/>
      <c r="C12">
        <v>1220</v>
      </c>
      <c r="D12">
        <v>1183</v>
      </c>
      <c r="E12">
        <v>1082</v>
      </c>
      <c r="F12">
        <v>1091</v>
      </c>
      <c r="G12">
        <v>504</v>
      </c>
      <c r="H12">
        <v>440</v>
      </c>
    </row>
    <row r="13" spans="1:8" ht="15">
      <c r="A13" s="88" t="s">
        <v>81</v>
      </c>
      <c r="B13" s="137"/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5">
      <c r="A14" s="88" t="s">
        <v>84</v>
      </c>
      <c r="B14" s="137"/>
      <c r="C14">
        <v>2070</v>
      </c>
      <c r="D14">
        <v>2094</v>
      </c>
      <c r="E14">
        <v>2696</v>
      </c>
      <c r="F14">
        <v>2723</v>
      </c>
      <c r="G14">
        <v>1042</v>
      </c>
      <c r="H14">
        <v>1464</v>
      </c>
    </row>
    <row r="15" spans="1:8" ht="15">
      <c r="A15" s="88" t="s">
        <v>80</v>
      </c>
      <c r="B15" s="137"/>
      <c r="C15">
        <v>2070</v>
      </c>
      <c r="D15">
        <v>2094</v>
      </c>
      <c r="E15">
        <v>2696</v>
      </c>
      <c r="F15">
        <v>2723</v>
      </c>
      <c r="G15">
        <v>1042</v>
      </c>
      <c r="H15">
        <v>1464</v>
      </c>
    </row>
    <row r="16" spans="1:8" ht="15">
      <c r="A16" s="88" t="s">
        <v>81</v>
      </c>
      <c r="B16" s="137"/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ht="15">
      <c r="A17" s="88" t="s">
        <v>85</v>
      </c>
      <c r="B17" s="137"/>
      <c r="C17">
        <v>8944</v>
      </c>
      <c r="D17">
        <v>8062</v>
      </c>
      <c r="E17">
        <v>4667</v>
      </c>
      <c r="F17">
        <v>4385</v>
      </c>
      <c r="G17">
        <v>5247</v>
      </c>
      <c r="H17">
        <v>5724</v>
      </c>
    </row>
    <row r="18" spans="1:8" ht="15">
      <c r="A18" s="88" t="s">
        <v>86</v>
      </c>
      <c r="B18" s="137"/>
      <c r="C18">
        <v>0</v>
      </c>
      <c r="D18">
        <v>0</v>
      </c>
      <c r="E18">
        <v>106</v>
      </c>
      <c r="F18">
        <v>77</v>
      </c>
      <c r="G18">
        <v>161</v>
      </c>
      <c r="H18">
        <v>275</v>
      </c>
    </row>
    <row r="19" spans="1:8" ht="15">
      <c r="A19" s="88" t="s">
        <v>87</v>
      </c>
      <c r="B19" s="137"/>
      <c r="C19">
        <v>8944</v>
      </c>
      <c r="D19">
        <v>8062</v>
      </c>
      <c r="E19">
        <v>4527</v>
      </c>
      <c r="F19">
        <v>4175</v>
      </c>
      <c r="G19">
        <v>4716</v>
      </c>
      <c r="H19">
        <v>4998</v>
      </c>
    </row>
    <row r="20" spans="1:8" ht="15">
      <c r="A20" s="88" t="s">
        <v>88</v>
      </c>
      <c r="B20" s="137"/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ht="15">
      <c r="A21" s="88" t="s">
        <v>89</v>
      </c>
      <c r="B21" s="137"/>
      <c r="C21">
        <v>0</v>
      </c>
      <c r="D21">
        <v>0</v>
      </c>
      <c r="E21">
        <v>34</v>
      </c>
      <c r="F21">
        <v>133</v>
      </c>
      <c r="G21">
        <v>370</v>
      </c>
      <c r="H21">
        <v>451</v>
      </c>
    </row>
    <row r="22" spans="1:8" ht="15">
      <c r="A22" s="88" t="s">
        <v>90</v>
      </c>
      <c r="B22" s="137"/>
      <c r="C22">
        <v>0</v>
      </c>
      <c r="D22">
        <v>0</v>
      </c>
      <c r="E22">
        <v>1043</v>
      </c>
      <c r="F22">
        <v>2015</v>
      </c>
      <c r="G22">
        <v>3350</v>
      </c>
      <c r="H22">
        <v>3881</v>
      </c>
    </row>
    <row r="23" spans="1:8" ht="15">
      <c r="A23" s="88" t="s">
        <v>91</v>
      </c>
      <c r="B23" s="137"/>
      <c r="C23">
        <v>0</v>
      </c>
      <c r="D23">
        <v>0</v>
      </c>
      <c r="E23">
        <v>618</v>
      </c>
      <c r="F23">
        <v>1159</v>
      </c>
      <c r="G23">
        <v>1373</v>
      </c>
      <c r="H23">
        <v>1370</v>
      </c>
    </row>
    <row r="24" spans="1:8" ht="15">
      <c r="A24" s="88" t="s">
        <v>80</v>
      </c>
      <c r="B24" s="137"/>
      <c r="C24">
        <v>0</v>
      </c>
      <c r="D24">
        <v>0</v>
      </c>
      <c r="E24">
        <v>0</v>
      </c>
      <c r="F24">
        <v>59</v>
      </c>
      <c r="G24">
        <v>35</v>
      </c>
      <c r="H24">
        <v>131</v>
      </c>
    </row>
    <row r="25" spans="1:8" ht="15">
      <c r="A25" s="88" t="s">
        <v>81</v>
      </c>
      <c r="B25" s="137"/>
      <c r="C25">
        <v>0</v>
      </c>
      <c r="D25">
        <v>0</v>
      </c>
      <c r="E25">
        <v>618</v>
      </c>
      <c r="F25">
        <v>1100</v>
      </c>
      <c r="G25">
        <v>1338</v>
      </c>
      <c r="H25">
        <v>1239</v>
      </c>
    </row>
    <row r="26" spans="1:8" ht="15">
      <c r="A26" s="88" t="s">
        <v>92</v>
      </c>
      <c r="B26" s="137"/>
      <c r="C26">
        <v>0</v>
      </c>
      <c r="D26">
        <v>0</v>
      </c>
      <c r="E26">
        <v>108</v>
      </c>
      <c r="F26">
        <v>454</v>
      </c>
      <c r="G26">
        <v>543</v>
      </c>
      <c r="H26">
        <v>380</v>
      </c>
    </row>
    <row r="27" spans="1:8" ht="15">
      <c r="A27" s="88" t="s">
        <v>80</v>
      </c>
      <c r="B27" s="137"/>
      <c r="C27">
        <v>0</v>
      </c>
      <c r="D27">
        <v>0</v>
      </c>
      <c r="E27">
        <v>0</v>
      </c>
      <c r="F27">
        <v>454</v>
      </c>
      <c r="G27">
        <v>543</v>
      </c>
      <c r="H27">
        <v>380</v>
      </c>
    </row>
    <row r="28" spans="1:8" ht="15">
      <c r="A28" s="88" t="s">
        <v>81</v>
      </c>
      <c r="B28" s="137"/>
      <c r="C28">
        <v>0</v>
      </c>
      <c r="D28">
        <v>0</v>
      </c>
      <c r="E28">
        <v>108</v>
      </c>
      <c r="F28">
        <v>0</v>
      </c>
      <c r="G28">
        <v>0</v>
      </c>
      <c r="H28">
        <v>0</v>
      </c>
    </row>
    <row r="29" spans="1:8" ht="15">
      <c r="A29" s="88" t="s">
        <v>93</v>
      </c>
      <c r="B29" s="137"/>
      <c r="C29">
        <v>0</v>
      </c>
      <c r="D29">
        <v>0</v>
      </c>
      <c r="E29">
        <v>209</v>
      </c>
      <c r="F29">
        <v>168</v>
      </c>
      <c r="G29">
        <v>802</v>
      </c>
      <c r="H29">
        <v>802</v>
      </c>
    </row>
    <row r="30" spans="1:8" ht="15">
      <c r="A30" s="88" t="s">
        <v>80</v>
      </c>
      <c r="B30" s="137"/>
      <c r="C30">
        <v>0</v>
      </c>
      <c r="D30">
        <v>0</v>
      </c>
      <c r="E30">
        <v>0</v>
      </c>
      <c r="F30">
        <v>22</v>
      </c>
      <c r="G30">
        <v>243</v>
      </c>
      <c r="H30">
        <v>243</v>
      </c>
    </row>
    <row r="31" spans="1:8" ht="15">
      <c r="A31" s="88" t="s">
        <v>81</v>
      </c>
      <c r="B31" s="137"/>
      <c r="C31">
        <v>0</v>
      </c>
      <c r="D31">
        <v>0</v>
      </c>
      <c r="E31">
        <v>209</v>
      </c>
      <c r="F31">
        <v>146</v>
      </c>
      <c r="G31">
        <v>559</v>
      </c>
      <c r="H31">
        <v>559</v>
      </c>
    </row>
    <row r="32" spans="1:8" ht="15">
      <c r="A32" s="88" t="s">
        <v>94</v>
      </c>
      <c r="B32" s="137"/>
      <c r="C32">
        <v>0</v>
      </c>
      <c r="D32">
        <v>0</v>
      </c>
      <c r="E32">
        <v>108</v>
      </c>
      <c r="F32">
        <v>234</v>
      </c>
      <c r="G32">
        <v>632</v>
      </c>
      <c r="H32">
        <v>1329</v>
      </c>
    </row>
    <row r="33" spans="1:8" ht="15">
      <c r="A33" s="88" t="s">
        <v>80</v>
      </c>
      <c r="B33" s="137"/>
      <c r="C33">
        <v>0</v>
      </c>
      <c r="D33">
        <v>0</v>
      </c>
      <c r="E33">
        <v>0</v>
      </c>
      <c r="F33">
        <v>234</v>
      </c>
      <c r="G33">
        <v>632</v>
      </c>
      <c r="H33">
        <v>995</v>
      </c>
    </row>
    <row r="34" spans="1:8" ht="15">
      <c r="A34" s="88" t="s">
        <v>81</v>
      </c>
      <c r="B34" s="137"/>
      <c r="C34">
        <v>0</v>
      </c>
      <c r="D34">
        <v>0</v>
      </c>
      <c r="E34">
        <v>108</v>
      </c>
      <c r="F34">
        <v>0</v>
      </c>
      <c r="G34">
        <v>0</v>
      </c>
      <c r="H34">
        <v>334</v>
      </c>
    </row>
    <row r="35" spans="1:8" ht="15">
      <c r="A35" s="88" t="s">
        <v>95</v>
      </c>
      <c r="B35" s="137"/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ht="15">
      <c r="A36" s="88" t="s">
        <v>96</v>
      </c>
      <c r="B36" s="137"/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</row>
    <row r="37" spans="1:8" ht="15">
      <c r="A37" s="88" t="s">
        <v>97</v>
      </c>
      <c r="B37" s="137"/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</row>
    <row r="38" spans="1:8" ht="15">
      <c r="A38" s="88" t="s">
        <v>98</v>
      </c>
      <c r="B38" s="137"/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</row>
    <row r="39" spans="1:8" ht="15">
      <c r="A39" s="88" t="s">
        <v>99</v>
      </c>
      <c r="B39" s="137"/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ht="15">
      <c r="A40" s="88" t="s">
        <v>100</v>
      </c>
      <c r="B40" s="137"/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5">
      <c r="A41" s="88" t="s">
        <v>101</v>
      </c>
      <c r="B41" s="137"/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</row>
    <row r="42" spans="1:8" ht="15">
      <c r="A42" s="88" t="s">
        <v>102</v>
      </c>
      <c r="B42" s="137"/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</row>
    <row r="43" spans="1:8" ht="15">
      <c r="A43" s="88" t="s">
        <v>103</v>
      </c>
      <c r="B43" s="137"/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ht="15">
      <c r="A44" s="89" t="s">
        <v>104</v>
      </c>
      <c r="B44" s="138"/>
      <c r="C44" s="89">
        <v>0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</row>
    <row r="45" spans="1:2" ht="15">
      <c r="A45" t="s">
        <v>105</v>
      </c>
      <c r="B45" t="s">
        <v>320</v>
      </c>
    </row>
    <row r="46" ht="15">
      <c r="B46" t="s">
        <v>321</v>
      </c>
    </row>
  </sheetData>
  <printOptions/>
  <pageMargins left="0.75" right="0.75" top="1" bottom="1" header="0.512" footer="0.512"/>
  <pageSetup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2" sqref="A2"/>
    </sheetView>
  </sheetViews>
  <sheetFormatPr defaultColWidth="9.140625" defaultRowHeight="15"/>
  <cols>
    <col min="1" max="1" width="9.7109375" style="0" customWidth="1"/>
    <col min="2" max="2" width="10.28125" style="0" customWidth="1"/>
    <col min="3" max="3" width="11.8515625" style="0" customWidth="1"/>
    <col min="4" max="4" width="10.140625" style="0" customWidth="1"/>
    <col min="5" max="5" width="10.28125" style="0" customWidth="1"/>
    <col min="6" max="6" width="13.7109375" style="0" customWidth="1"/>
    <col min="7" max="7" width="11.8515625" style="0" customWidth="1"/>
    <col min="8" max="10" width="5.421875" style="0" bestFit="1" customWidth="1"/>
    <col min="11" max="16384" width="8.8515625" style="0" customWidth="1"/>
  </cols>
  <sheetData>
    <row r="1" spans="1:2" ht="15">
      <c r="A1" s="3" t="s">
        <v>192</v>
      </c>
      <c r="B1" s="3" t="s">
        <v>322</v>
      </c>
    </row>
    <row r="2" ht="15">
      <c r="E2" t="s">
        <v>184</v>
      </c>
    </row>
    <row r="3" spans="1:7" ht="45">
      <c r="A3" s="144" t="s">
        <v>185</v>
      </c>
      <c r="B3" s="143" t="s">
        <v>186</v>
      </c>
      <c r="C3" s="143" t="s">
        <v>187</v>
      </c>
      <c r="D3" s="143" t="s">
        <v>188</v>
      </c>
      <c r="E3" s="143" t="s">
        <v>189</v>
      </c>
      <c r="F3" s="143" t="s">
        <v>190</v>
      </c>
      <c r="G3" s="143" t="s">
        <v>191</v>
      </c>
    </row>
    <row r="4" spans="1:7" ht="15">
      <c r="A4" s="137">
        <v>1995</v>
      </c>
      <c r="B4" s="139">
        <v>3598.3</v>
      </c>
      <c r="C4" s="139"/>
      <c r="D4" s="139"/>
      <c r="E4" s="139">
        <v>976.4</v>
      </c>
      <c r="F4" s="139"/>
      <c r="G4" s="139"/>
    </row>
    <row r="5" spans="1:7" ht="15">
      <c r="A5" s="137">
        <v>1996</v>
      </c>
      <c r="B5" s="139">
        <v>4190</v>
      </c>
      <c r="C5" s="139">
        <v>8171.1</v>
      </c>
      <c r="D5" s="139">
        <f>C5/B5*100</f>
        <v>195.01431980906924</v>
      </c>
      <c r="E5" s="139">
        <v>2917.5</v>
      </c>
      <c r="F5" s="139">
        <f>E5/C5*100</f>
        <v>35.70510702353416</v>
      </c>
      <c r="G5" s="140">
        <v>8.1</v>
      </c>
    </row>
    <row r="6" spans="1:7" ht="15">
      <c r="A6" s="137">
        <v>1997</v>
      </c>
      <c r="B6" s="139">
        <v>5130</v>
      </c>
      <c r="C6" s="139">
        <v>6371.2</v>
      </c>
      <c r="D6" s="139">
        <f>C6/B6*100</f>
        <v>124.19493177387915</v>
      </c>
      <c r="E6" s="139">
        <v>4020.7</v>
      </c>
      <c r="F6" s="139">
        <f>E6/C6*100</f>
        <v>63.1074208940231</v>
      </c>
      <c r="G6" s="140">
        <v>10.2</v>
      </c>
    </row>
    <row r="7" spans="1:7" ht="15">
      <c r="A7" s="137">
        <v>1998</v>
      </c>
      <c r="B7" s="139">
        <v>4400</v>
      </c>
      <c r="C7" s="139">
        <v>6364.5</v>
      </c>
      <c r="D7" s="139">
        <f>C7/B7*100</f>
        <v>144.64772727272728</v>
      </c>
      <c r="E7" s="139">
        <v>3011.6</v>
      </c>
      <c r="F7" s="139">
        <f>E7/C7*100</f>
        <v>47.318721030717256</v>
      </c>
      <c r="G7" s="140">
        <v>11.64</v>
      </c>
    </row>
    <row r="8" spans="1:7" ht="15">
      <c r="A8" s="138">
        <v>1999</v>
      </c>
      <c r="B8" s="141">
        <v>3650</v>
      </c>
      <c r="C8" s="141">
        <v>8240</v>
      </c>
      <c r="D8" s="141">
        <f>C8/B8*100</f>
        <v>225.75342465753425</v>
      </c>
      <c r="E8" s="141">
        <v>3218</v>
      </c>
      <c r="F8" s="141">
        <f>E8/C8*100</f>
        <v>39.05339805825243</v>
      </c>
      <c r="G8" s="142">
        <v>8.95</v>
      </c>
    </row>
    <row r="10" spans="1:2" ht="15">
      <c r="A10" t="s">
        <v>323</v>
      </c>
      <c r="B10" s="145" t="s">
        <v>242</v>
      </c>
    </row>
    <row r="11" ht="15">
      <c r="B11" t="s">
        <v>243</v>
      </c>
    </row>
  </sheetData>
  <printOptions/>
  <pageMargins left="0.75" right="0.75" top="1" bottom="1" header="0.512" footer="0.512"/>
  <pageSetup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2" sqref="A2"/>
    </sheetView>
  </sheetViews>
  <sheetFormatPr defaultColWidth="9.140625" defaultRowHeight="15"/>
  <cols>
    <col min="1" max="11" width="8.8515625" style="0" customWidth="1"/>
    <col min="12" max="12" width="9.140625" style="41" customWidth="1"/>
    <col min="13" max="16384" width="8.8515625" style="0" customWidth="1"/>
  </cols>
  <sheetData>
    <row r="1" spans="1:11" ht="15">
      <c r="A1" s="16"/>
      <c r="B1" s="42" t="s">
        <v>193</v>
      </c>
      <c r="C1" s="43" t="s">
        <v>177</v>
      </c>
      <c r="D1" s="42"/>
      <c r="E1" s="42"/>
      <c r="F1" s="42"/>
      <c r="G1" s="42"/>
      <c r="H1" s="42"/>
      <c r="I1" s="16"/>
      <c r="J1" s="16"/>
      <c r="K1" s="16"/>
    </row>
    <row r="2" spans="1:11" ht="15">
      <c r="A2" s="16"/>
      <c r="B2" s="16"/>
      <c r="C2" s="16"/>
      <c r="D2" s="16"/>
      <c r="E2" s="16"/>
      <c r="F2" s="16"/>
      <c r="G2" s="16"/>
      <c r="H2" s="16" t="s">
        <v>16</v>
      </c>
      <c r="I2" s="16"/>
      <c r="J2" s="16"/>
      <c r="K2" s="16"/>
    </row>
    <row r="3" spans="1:12" ht="15">
      <c r="A3" s="44"/>
      <c r="B3" s="44"/>
      <c r="C3" s="44"/>
      <c r="D3" s="44"/>
      <c r="E3" s="45">
        <v>1993</v>
      </c>
      <c r="F3" s="44">
        <v>1994</v>
      </c>
      <c r="G3" s="44">
        <v>1995</v>
      </c>
      <c r="H3" s="44">
        <v>1996</v>
      </c>
      <c r="I3" s="44">
        <v>1997</v>
      </c>
      <c r="J3" s="44">
        <v>1998</v>
      </c>
      <c r="K3" s="44">
        <v>1999</v>
      </c>
      <c r="L3" s="44">
        <v>2001</v>
      </c>
    </row>
    <row r="4" spans="1:11" ht="15">
      <c r="A4" s="46" t="s">
        <v>17</v>
      </c>
      <c r="B4" s="43"/>
      <c r="C4" s="43"/>
      <c r="D4" s="148"/>
      <c r="E4" s="16">
        <f>SUM(E12+E11+E10+E5)</f>
        <v>100</v>
      </c>
      <c r="F4" s="16">
        <f>SUM(F12+F11+F10+F5)</f>
        <v>100</v>
      </c>
      <c r="G4" s="16">
        <f>SUM(G12+G11+G10+G5)</f>
        <v>100</v>
      </c>
      <c r="H4" s="16">
        <f>SUM(H12+H11+H10+H5)</f>
        <v>100</v>
      </c>
      <c r="I4" s="16"/>
      <c r="J4" s="16"/>
      <c r="K4" s="16"/>
    </row>
    <row r="5" spans="1:11" ht="15">
      <c r="A5" s="16"/>
      <c r="B5" s="46" t="s">
        <v>18</v>
      </c>
      <c r="C5" s="46"/>
      <c r="D5" s="46"/>
      <c r="E5" s="47">
        <v>91</v>
      </c>
      <c r="F5" s="16">
        <v>88</v>
      </c>
      <c r="G5" s="16">
        <v>80</v>
      </c>
      <c r="H5" s="16">
        <v>76</v>
      </c>
      <c r="I5" s="16"/>
      <c r="J5" s="16"/>
      <c r="K5" s="16"/>
    </row>
    <row r="6" spans="1:11" ht="15">
      <c r="A6" s="16"/>
      <c r="B6" s="46"/>
      <c r="C6" s="46" t="s">
        <v>19</v>
      </c>
      <c r="D6" s="46"/>
      <c r="E6" s="47">
        <v>27</v>
      </c>
      <c r="F6" s="16">
        <v>26</v>
      </c>
      <c r="G6" s="16">
        <v>23</v>
      </c>
      <c r="H6" s="16">
        <v>22</v>
      </c>
      <c r="I6" s="16"/>
      <c r="J6" s="16"/>
      <c r="K6" s="16"/>
    </row>
    <row r="7" spans="1:11" ht="15">
      <c r="A7" s="16"/>
      <c r="B7" s="46"/>
      <c r="C7" s="46" t="s">
        <v>20</v>
      </c>
      <c r="D7" s="46"/>
      <c r="E7" s="47">
        <v>27</v>
      </c>
      <c r="F7" s="16">
        <v>24</v>
      </c>
      <c r="G7" s="16">
        <v>20</v>
      </c>
      <c r="H7" s="16">
        <v>20</v>
      </c>
      <c r="I7" s="16"/>
      <c r="J7" s="16"/>
      <c r="K7" s="16"/>
    </row>
    <row r="8" spans="1:11" ht="15">
      <c r="A8" s="16"/>
      <c r="B8" s="46"/>
      <c r="C8" s="46" t="s">
        <v>21</v>
      </c>
      <c r="D8" s="46"/>
      <c r="E8" s="47">
        <v>16</v>
      </c>
      <c r="F8" s="16">
        <v>22</v>
      </c>
      <c r="G8" s="16">
        <v>19</v>
      </c>
      <c r="H8" s="16">
        <v>18</v>
      </c>
      <c r="I8" s="16"/>
      <c r="J8" s="16"/>
      <c r="K8" s="16"/>
    </row>
    <row r="9" spans="1:11" ht="15">
      <c r="A9" s="16"/>
      <c r="B9" s="46"/>
      <c r="C9" s="46" t="s">
        <v>22</v>
      </c>
      <c r="D9" s="46"/>
      <c r="E9" s="47">
        <v>21</v>
      </c>
      <c r="F9" s="16">
        <v>16</v>
      </c>
      <c r="G9" s="16">
        <v>18</v>
      </c>
      <c r="H9" s="16">
        <v>16</v>
      </c>
      <c r="I9" s="16"/>
      <c r="J9" s="16"/>
      <c r="K9" s="16"/>
    </row>
    <row r="10" spans="1:11" ht="15">
      <c r="A10" s="16"/>
      <c r="B10" s="46" t="s">
        <v>23</v>
      </c>
      <c r="C10" s="46"/>
      <c r="D10" s="16"/>
      <c r="E10" s="47">
        <v>6</v>
      </c>
      <c r="F10" s="16">
        <v>8</v>
      </c>
      <c r="G10" s="16">
        <v>9</v>
      </c>
      <c r="H10" s="16">
        <v>10</v>
      </c>
      <c r="I10" s="16"/>
      <c r="J10" s="16"/>
      <c r="K10" s="16"/>
    </row>
    <row r="11" spans="1:11" ht="15">
      <c r="A11" s="16"/>
      <c r="B11" s="46" t="s">
        <v>24</v>
      </c>
      <c r="C11" s="46"/>
      <c r="D11" s="16"/>
      <c r="E11" s="47">
        <v>1</v>
      </c>
      <c r="F11" s="16">
        <v>2</v>
      </c>
      <c r="G11" s="16">
        <v>3</v>
      </c>
      <c r="H11" s="16">
        <v>3</v>
      </c>
      <c r="I11" s="16"/>
      <c r="J11" s="16"/>
      <c r="K11" s="16"/>
    </row>
    <row r="12" spans="1:11" ht="15">
      <c r="A12" s="16"/>
      <c r="B12" s="46" t="s">
        <v>25</v>
      </c>
      <c r="C12" s="46"/>
      <c r="D12" s="16"/>
      <c r="E12" s="47">
        <v>2</v>
      </c>
      <c r="F12" s="16">
        <v>2</v>
      </c>
      <c r="G12" s="16">
        <v>8</v>
      </c>
      <c r="H12" s="16">
        <v>11</v>
      </c>
      <c r="I12" s="16"/>
      <c r="J12" s="16"/>
      <c r="K12" s="16"/>
    </row>
    <row r="13" spans="1:12" ht="15">
      <c r="A13" s="46" t="s">
        <v>26</v>
      </c>
      <c r="B13" s="46"/>
      <c r="C13" s="46"/>
      <c r="D13" s="46"/>
      <c r="E13" s="47">
        <f>SUM(E21+E20+E19+E14)</f>
        <v>100</v>
      </c>
      <c r="F13" s="16">
        <f>SUM(F21+F20+F19+F14)</f>
        <v>100</v>
      </c>
      <c r="G13" s="16">
        <f>SUM(G21+G20+G19+G14)</f>
        <v>100</v>
      </c>
      <c r="H13" s="16">
        <f>SUM(H21+H20+H19+H14)</f>
        <v>100</v>
      </c>
      <c r="I13" s="16">
        <v>100</v>
      </c>
      <c r="J13" s="16">
        <v>100</v>
      </c>
      <c r="K13" s="16">
        <v>100</v>
      </c>
      <c r="L13" s="41">
        <v>100</v>
      </c>
    </row>
    <row r="14" spans="1:12" ht="15">
      <c r="A14" s="46"/>
      <c r="B14" s="46" t="s">
        <v>18</v>
      </c>
      <c r="C14" s="46"/>
      <c r="D14" s="46"/>
      <c r="E14" s="47">
        <v>89</v>
      </c>
      <c r="F14" s="16">
        <v>85</v>
      </c>
      <c r="G14" s="16">
        <v>75</v>
      </c>
      <c r="H14" s="16">
        <v>74</v>
      </c>
      <c r="I14" s="16">
        <v>77</v>
      </c>
      <c r="J14" s="16">
        <v>81</v>
      </c>
      <c r="K14" s="16">
        <v>84</v>
      </c>
      <c r="L14" s="103">
        <v>71.9</v>
      </c>
    </row>
    <row r="15" spans="1:12" ht="15">
      <c r="A15" s="46"/>
      <c r="B15" s="46"/>
      <c r="C15" s="46" t="s">
        <v>19</v>
      </c>
      <c r="D15" s="46"/>
      <c r="E15" s="47">
        <v>18</v>
      </c>
      <c r="F15" s="16">
        <v>18</v>
      </c>
      <c r="G15" s="16">
        <v>17</v>
      </c>
      <c r="H15" s="16">
        <v>17</v>
      </c>
      <c r="I15" s="16">
        <v>24</v>
      </c>
      <c r="J15" s="16">
        <v>26</v>
      </c>
      <c r="K15" s="16">
        <v>27</v>
      </c>
      <c r="L15" s="103">
        <v>24.5</v>
      </c>
    </row>
    <row r="16" spans="1:12" ht="15">
      <c r="A16" s="46"/>
      <c r="B16" s="46"/>
      <c r="C16" s="46" t="s">
        <v>20</v>
      </c>
      <c r="D16" s="46"/>
      <c r="E16" s="47">
        <v>29</v>
      </c>
      <c r="F16" s="16">
        <v>33</v>
      </c>
      <c r="G16" s="16">
        <v>31</v>
      </c>
      <c r="H16" s="16">
        <v>25</v>
      </c>
      <c r="I16" s="16">
        <v>21</v>
      </c>
      <c r="J16" s="16">
        <v>22</v>
      </c>
      <c r="K16" s="16">
        <v>22</v>
      </c>
      <c r="L16" s="103">
        <v>20</v>
      </c>
    </row>
    <row r="17" spans="1:12" ht="15">
      <c r="A17" s="46"/>
      <c r="B17" s="46"/>
      <c r="C17" s="46" t="s">
        <v>21</v>
      </c>
      <c r="D17" s="46"/>
      <c r="E17" s="47">
        <v>6</v>
      </c>
      <c r="F17" s="16">
        <v>4</v>
      </c>
      <c r="G17" s="16">
        <v>3</v>
      </c>
      <c r="H17" s="16">
        <v>8</v>
      </c>
      <c r="I17" s="16">
        <v>19</v>
      </c>
      <c r="J17" s="16">
        <v>22</v>
      </c>
      <c r="K17" s="16">
        <v>23</v>
      </c>
      <c r="L17" s="103">
        <v>19.3</v>
      </c>
    </row>
    <row r="18" spans="1:12" ht="15">
      <c r="A18" s="46"/>
      <c r="B18" s="46"/>
      <c r="C18" s="46" t="s">
        <v>22</v>
      </c>
      <c r="D18" s="46"/>
      <c r="E18" s="47">
        <v>36</v>
      </c>
      <c r="F18" s="16">
        <v>30</v>
      </c>
      <c r="G18" s="16">
        <v>24</v>
      </c>
      <c r="H18" s="16">
        <v>24</v>
      </c>
      <c r="I18" s="16">
        <v>13</v>
      </c>
      <c r="J18" s="16">
        <v>12</v>
      </c>
      <c r="K18" s="16">
        <v>11</v>
      </c>
      <c r="L18" s="103">
        <v>8.2</v>
      </c>
    </row>
    <row r="19" spans="1:12" ht="15">
      <c r="A19" s="46"/>
      <c r="B19" s="46" t="s">
        <v>23</v>
      </c>
      <c r="C19" s="46"/>
      <c r="D19" s="16"/>
      <c r="E19" s="47">
        <v>7</v>
      </c>
      <c r="F19" s="16">
        <v>11</v>
      </c>
      <c r="G19" s="16">
        <v>15</v>
      </c>
      <c r="H19" s="16">
        <v>14</v>
      </c>
      <c r="I19" s="16" t="s">
        <v>27</v>
      </c>
      <c r="J19" s="16" t="s">
        <v>27</v>
      </c>
      <c r="K19" s="16" t="s">
        <v>27</v>
      </c>
      <c r="L19" s="16" t="s">
        <v>27</v>
      </c>
    </row>
    <row r="20" spans="1:12" ht="15">
      <c r="A20" s="46"/>
      <c r="B20" s="46" t="s">
        <v>24</v>
      </c>
      <c r="C20" s="46"/>
      <c r="D20" s="16"/>
      <c r="E20" s="47">
        <v>1</v>
      </c>
      <c r="F20" s="16">
        <v>2</v>
      </c>
      <c r="G20" s="16">
        <v>3</v>
      </c>
      <c r="H20" s="16">
        <v>5</v>
      </c>
      <c r="I20" s="16" t="s">
        <v>27</v>
      </c>
      <c r="J20" s="16" t="s">
        <v>27</v>
      </c>
      <c r="K20" s="16" t="s">
        <v>27</v>
      </c>
      <c r="L20" s="16" t="s">
        <v>27</v>
      </c>
    </row>
    <row r="21" spans="1:12" ht="15">
      <c r="A21" s="48"/>
      <c r="B21" s="49" t="s">
        <v>25</v>
      </c>
      <c r="C21" s="49"/>
      <c r="D21" s="48"/>
      <c r="E21" s="50">
        <v>3</v>
      </c>
      <c r="F21" s="48">
        <v>2</v>
      </c>
      <c r="G21" s="48">
        <v>7</v>
      </c>
      <c r="H21" s="48">
        <v>7</v>
      </c>
      <c r="I21" s="48" t="s">
        <v>27</v>
      </c>
      <c r="J21" s="48" t="s">
        <v>27</v>
      </c>
      <c r="K21" s="48" t="s">
        <v>27</v>
      </c>
      <c r="L21" s="48" t="s">
        <v>27</v>
      </c>
    </row>
    <row r="22" spans="1:11" ht="15">
      <c r="A22" s="15" t="s">
        <v>28</v>
      </c>
      <c r="B22" s="16"/>
      <c r="C22" s="284" t="s">
        <v>245</v>
      </c>
      <c r="D22" s="284"/>
      <c r="E22" s="284"/>
      <c r="F22" s="284"/>
      <c r="G22" s="284"/>
      <c r="H22" s="284"/>
      <c r="I22" s="284"/>
      <c r="J22" s="284"/>
      <c r="K22" s="284"/>
    </row>
    <row r="23" spans="1:11" ht="15">
      <c r="A23" s="16"/>
      <c r="B23" s="16"/>
      <c r="C23" s="284"/>
      <c r="D23" s="284"/>
      <c r="E23" s="284"/>
      <c r="F23" s="284"/>
      <c r="G23" s="284"/>
      <c r="H23" s="284"/>
      <c r="I23" s="284"/>
      <c r="J23" s="284"/>
      <c r="K23" s="284"/>
    </row>
    <row r="24" ht="15">
      <c r="C24" s="104" t="s">
        <v>246</v>
      </c>
    </row>
  </sheetData>
  <mergeCells count="1">
    <mergeCell ref="C22:K23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U21"/>
  <sheetViews>
    <sheetView workbookViewId="0" topLeftCell="A1">
      <selection activeCell="A1" sqref="A1"/>
    </sheetView>
  </sheetViews>
  <sheetFormatPr defaultColWidth="9.140625" defaultRowHeight="15"/>
  <cols>
    <col min="1" max="2" width="8.8515625" style="0" customWidth="1"/>
    <col min="3" max="3" width="11.140625" style="0" customWidth="1"/>
    <col min="4" max="4" width="6.421875" style="0" customWidth="1"/>
    <col min="5" max="5" width="6.28125" style="0" customWidth="1"/>
    <col min="6" max="6" width="6.421875" style="0" customWidth="1"/>
    <col min="7" max="7" width="8.28125" style="0" bestFit="1" customWidth="1"/>
    <col min="8" max="8" width="8.140625" style="0" bestFit="1" customWidth="1"/>
    <col min="9" max="9" width="8.8515625" style="0" customWidth="1"/>
    <col min="10" max="10" width="6.421875" style="0" bestFit="1" customWidth="1"/>
    <col min="11" max="11" width="7.140625" style="0" bestFit="1" customWidth="1"/>
    <col min="12" max="12" width="6.421875" style="0" customWidth="1"/>
    <col min="13" max="13" width="8.28125" style="0" bestFit="1" customWidth="1"/>
    <col min="14" max="14" width="8.140625" style="0" bestFit="1" customWidth="1"/>
    <col min="15" max="15" width="7.421875" style="0" bestFit="1" customWidth="1"/>
    <col min="16" max="16" width="6.421875" style="0" bestFit="1" customWidth="1"/>
    <col min="17" max="17" width="7.140625" style="0" bestFit="1" customWidth="1"/>
    <col min="18" max="18" width="6.8515625" style="0" customWidth="1"/>
    <col min="19" max="19" width="8.28125" style="0" bestFit="1" customWidth="1"/>
    <col min="20" max="20" width="8.140625" style="0" bestFit="1" customWidth="1"/>
    <col min="21" max="21" width="7.421875" style="0" bestFit="1" customWidth="1"/>
    <col min="22" max="16384" width="8.8515625" style="0" customWidth="1"/>
  </cols>
  <sheetData>
    <row r="3" spans="2:5" ht="15">
      <c r="B3" s="3" t="s">
        <v>247</v>
      </c>
      <c r="C3" s="3"/>
      <c r="D3" s="3" t="s">
        <v>51</v>
      </c>
      <c r="E3" s="3"/>
    </row>
    <row r="4" ht="15">
      <c r="I4" t="s">
        <v>36</v>
      </c>
    </row>
    <row r="5" spans="1:21" ht="15">
      <c r="A5" s="149"/>
      <c r="B5" s="149"/>
      <c r="C5" s="149"/>
      <c r="D5" s="150"/>
      <c r="E5" s="149"/>
      <c r="F5" s="149" t="s">
        <v>37</v>
      </c>
      <c r="G5" s="149"/>
      <c r="H5" s="149"/>
      <c r="I5" s="151"/>
      <c r="J5" s="149"/>
      <c r="K5" s="149"/>
      <c r="L5" s="149" t="s">
        <v>38</v>
      </c>
      <c r="M5" s="149"/>
      <c r="N5" s="149"/>
      <c r="O5" s="150"/>
      <c r="P5" s="149"/>
      <c r="Q5" s="149"/>
      <c r="R5" s="149" t="s">
        <v>39</v>
      </c>
      <c r="S5" s="149"/>
      <c r="T5" s="149"/>
      <c r="U5" s="151"/>
    </row>
    <row r="6" spans="1:21" ht="15">
      <c r="A6" s="89"/>
      <c r="B6" s="89"/>
      <c r="C6" s="89"/>
      <c r="D6" s="152" t="s">
        <v>40</v>
      </c>
      <c r="E6" s="89" t="s">
        <v>41</v>
      </c>
      <c r="F6" s="89" t="s">
        <v>42</v>
      </c>
      <c r="G6" s="89" t="s">
        <v>43</v>
      </c>
      <c r="H6" s="89" t="s">
        <v>44</v>
      </c>
      <c r="I6" s="138" t="s">
        <v>45</v>
      </c>
      <c r="J6" s="89" t="s">
        <v>40</v>
      </c>
      <c r="K6" s="89" t="s">
        <v>41</v>
      </c>
      <c r="L6" s="89" t="s">
        <v>42</v>
      </c>
      <c r="M6" s="89" t="s">
        <v>43</v>
      </c>
      <c r="N6" s="89" t="s">
        <v>44</v>
      </c>
      <c r="O6" s="152" t="s">
        <v>45</v>
      </c>
      <c r="P6" s="89" t="s">
        <v>40</v>
      </c>
      <c r="Q6" s="89" t="s">
        <v>41</v>
      </c>
      <c r="R6" s="89" t="s">
        <v>42</v>
      </c>
      <c r="S6" s="89" t="s">
        <v>43</v>
      </c>
      <c r="T6" s="89" t="s">
        <v>44</v>
      </c>
      <c r="U6" s="138" t="s">
        <v>45</v>
      </c>
    </row>
    <row r="7" spans="1:21" ht="15">
      <c r="A7" t="s">
        <v>46</v>
      </c>
      <c r="D7" s="153">
        <v>14.09110035766884</v>
      </c>
      <c r="E7" s="139">
        <v>32.574163686092994</v>
      </c>
      <c r="F7" s="139">
        <v>19.729644435093626</v>
      </c>
      <c r="G7" s="139">
        <v>25.725857353250582</v>
      </c>
      <c r="H7" s="139">
        <v>7.879234167893961</v>
      </c>
      <c r="I7" s="154">
        <v>100</v>
      </c>
      <c r="J7" s="1">
        <v>11.363070022427111</v>
      </c>
      <c r="K7" s="1">
        <v>30.027410914527785</v>
      </c>
      <c r="L7" s="1">
        <v>19.91444472132237</v>
      </c>
      <c r="M7" s="1">
        <v>25.305257911786693</v>
      </c>
      <c r="N7" s="1">
        <v>13.38981642993604</v>
      </c>
      <c r="O7" s="153">
        <v>100</v>
      </c>
      <c r="P7" s="139">
        <v>10.85537359644869</v>
      </c>
      <c r="Q7" s="139">
        <v>30.868802924609245</v>
      </c>
      <c r="R7" s="139">
        <v>16.5628380646846</v>
      </c>
      <c r="S7" s="139">
        <v>23.885552281120603</v>
      </c>
      <c r="T7" s="139">
        <v>17.827433133136868</v>
      </c>
      <c r="U7" s="154">
        <v>100</v>
      </c>
    </row>
    <row r="8" spans="2:21" ht="15">
      <c r="B8" t="s">
        <v>52</v>
      </c>
      <c r="D8" s="153">
        <v>19.76112920738328</v>
      </c>
      <c r="E8" s="139">
        <v>9.717698154180239</v>
      </c>
      <c r="F8" s="139">
        <v>17.806731813246472</v>
      </c>
      <c r="G8" s="139">
        <v>47.77415852334419</v>
      </c>
      <c r="H8" s="139">
        <v>4.94028230184582</v>
      </c>
      <c r="I8" s="154">
        <v>100</v>
      </c>
      <c r="J8" s="1">
        <v>22.76422764227642</v>
      </c>
      <c r="K8" s="1">
        <v>14.196372732958098</v>
      </c>
      <c r="L8" s="1">
        <v>18.94934333958724</v>
      </c>
      <c r="M8" s="1">
        <v>39.02439024390244</v>
      </c>
      <c r="N8" s="1">
        <v>5.065666041275797</v>
      </c>
      <c r="O8" s="153">
        <v>100</v>
      </c>
      <c r="P8" s="139">
        <v>23.884892086330936</v>
      </c>
      <c r="Q8" s="139">
        <v>16.97841726618705</v>
      </c>
      <c r="R8" s="139">
        <v>18.80095923261391</v>
      </c>
      <c r="S8" s="139">
        <v>29.016786570743403</v>
      </c>
      <c r="T8" s="139">
        <v>11.318944844124701</v>
      </c>
      <c r="U8" s="154">
        <v>100</v>
      </c>
    </row>
    <row r="9" spans="2:21" ht="15">
      <c r="B9" t="s">
        <v>53</v>
      </c>
      <c r="D9" s="153">
        <v>13.205128205128206</v>
      </c>
      <c r="E9" s="139">
        <v>15.43956043956044</v>
      </c>
      <c r="F9" s="139">
        <v>27.13369963369963</v>
      </c>
      <c r="G9" s="139">
        <v>31.565934065934066</v>
      </c>
      <c r="H9" s="139">
        <v>12.655677655677655</v>
      </c>
      <c r="I9" s="154">
        <v>100</v>
      </c>
      <c r="J9" s="1">
        <v>9.937845775561778</v>
      </c>
      <c r="K9" s="1">
        <v>19.59565603442388</v>
      </c>
      <c r="L9" s="1">
        <v>26.32333856976982</v>
      </c>
      <c r="M9" s="1">
        <v>26.193566013250464</v>
      </c>
      <c r="N9" s="1">
        <v>17.949593606994057</v>
      </c>
      <c r="O9" s="153">
        <v>100</v>
      </c>
      <c r="P9" s="139">
        <v>7.9256926142572475</v>
      </c>
      <c r="Q9" s="139">
        <v>21.636562319213215</v>
      </c>
      <c r="R9" s="139">
        <v>21.572282573761008</v>
      </c>
      <c r="S9" s="139">
        <v>26.528250948126246</v>
      </c>
      <c r="T9" s="139">
        <v>22.337211544642283</v>
      </c>
      <c r="U9" s="154">
        <v>100</v>
      </c>
    </row>
    <row r="10" spans="2:21" ht="15">
      <c r="B10" t="s">
        <v>54</v>
      </c>
      <c r="D10" s="153">
        <v>15.286702916460701</v>
      </c>
      <c r="E10" s="139">
        <v>55.69698467622343</v>
      </c>
      <c r="F10" s="139">
        <v>9.738012852199704</v>
      </c>
      <c r="G10" s="139">
        <v>17.844784972812654</v>
      </c>
      <c r="H10" s="139">
        <v>1.4335145823035098</v>
      </c>
      <c r="I10" s="154">
        <v>100</v>
      </c>
      <c r="J10" s="1">
        <v>13.57422909823037</v>
      </c>
      <c r="K10" s="1">
        <v>46.211719826215955</v>
      </c>
      <c r="L10" s="1">
        <v>9.971389212673518</v>
      </c>
      <c r="M10" s="1">
        <v>23.92709547525697</v>
      </c>
      <c r="N10" s="1">
        <v>6.315566387623186</v>
      </c>
      <c r="O10" s="153">
        <v>100</v>
      </c>
      <c r="P10" s="139">
        <v>14.906666666666665</v>
      </c>
      <c r="Q10" s="139">
        <v>43.635555555555555</v>
      </c>
      <c r="R10" s="139">
        <v>9.635555555555555</v>
      </c>
      <c r="S10" s="139">
        <v>20.23111111111111</v>
      </c>
      <c r="T10" s="139">
        <v>11.591111111111111</v>
      </c>
      <c r="U10" s="154">
        <v>100</v>
      </c>
    </row>
    <row r="11" spans="1:21" ht="15">
      <c r="A11" t="s">
        <v>47</v>
      </c>
      <c r="D11" s="153">
        <v>54.60563222259621</v>
      </c>
      <c r="E11" s="139">
        <v>2.1990351172444744</v>
      </c>
      <c r="F11" s="139">
        <v>28.38550431953327</v>
      </c>
      <c r="G11" s="139">
        <v>2.9956243688993607</v>
      </c>
      <c r="H11" s="139">
        <v>11.814203971726691</v>
      </c>
      <c r="I11" s="154">
        <v>100</v>
      </c>
      <c r="J11" s="1">
        <v>57.53229398663697</v>
      </c>
      <c r="K11" s="1">
        <v>5.131403118040089</v>
      </c>
      <c r="L11" s="1">
        <v>16.739420935412028</v>
      </c>
      <c r="M11" s="1">
        <v>3.4476614699331845</v>
      </c>
      <c r="N11" s="1">
        <v>17.14922048997773</v>
      </c>
      <c r="O11" s="153">
        <v>100</v>
      </c>
      <c r="P11" s="139">
        <v>61.00910470409712</v>
      </c>
      <c r="Q11" s="139">
        <v>4.96206373292868</v>
      </c>
      <c r="R11" s="139">
        <v>12.230652503793626</v>
      </c>
      <c r="S11" s="139">
        <v>2.268588770864947</v>
      </c>
      <c r="T11" s="139">
        <v>19.529590288315628</v>
      </c>
      <c r="U11" s="154">
        <v>100</v>
      </c>
    </row>
    <row r="12" spans="2:21" ht="15">
      <c r="B12" t="s">
        <v>52</v>
      </c>
      <c r="D12" s="153">
        <v>79.15309446254072</v>
      </c>
      <c r="E12" s="139">
        <v>1.3029315960912053</v>
      </c>
      <c r="F12" s="139">
        <v>14.65798045602606</v>
      </c>
      <c r="G12" s="139">
        <v>2.714440825190011</v>
      </c>
      <c r="H12" s="139">
        <v>2.1715526601520088</v>
      </c>
      <c r="I12" s="154">
        <v>100</v>
      </c>
      <c r="J12" s="1">
        <v>63.90449438202247</v>
      </c>
      <c r="K12" s="1">
        <v>1.9662921348314606</v>
      </c>
      <c r="L12" s="1">
        <v>28.441011235955056</v>
      </c>
      <c r="M12" s="1">
        <v>0.2808988764044944</v>
      </c>
      <c r="N12" s="1">
        <v>5.407303370786517</v>
      </c>
      <c r="O12" s="153">
        <v>100</v>
      </c>
      <c r="P12" s="139">
        <v>56.83782409761058</v>
      </c>
      <c r="Q12" s="139">
        <v>2.084392475851551</v>
      </c>
      <c r="R12" s="139">
        <v>32.028469750889684</v>
      </c>
      <c r="S12" s="139">
        <v>2.9486527707168277</v>
      </c>
      <c r="T12" s="139">
        <v>6.100660904931368</v>
      </c>
      <c r="U12" s="154">
        <v>100</v>
      </c>
    </row>
    <row r="13" spans="2:21" ht="15">
      <c r="B13" t="s">
        <v>53</v>
      </c>
      <c r="D13" s="153">
        <v>52.21385734337118</v>
      </c>
      <c r="E13" s="139">
        <v>2.067117519458977</v>
      </c>
      <c r="F13" s="139">
        <v>29.998724001531198</v>
      </c>
      <c r="G13" s="139">
        <v>2.66683679979584</v>
      </c>
      <c r="H13" s="139">
        <v>13.053464335842795</v>
      </c>
      <c r="I13" s="154">
        <v>100</v>
      </c>
      <c r="J13" s="1">
        <v>53.32882730652248</v>
      </c>
      <c r="K13" s="1">
        <v>5.869099921144531</v>
      </c>
      <c r="L13" s="1">
        <v>16.627238932071645</v>
      </c>
      <c r="M13" s="1">
        <v>3.6724118508505126</v>
      </c>
      <c r="N13" s="1">
        <v>20.502421989410838</v>
      </c>
      <c r="O13" s="153">
        <v>100</v>
      </c>
      <c r="P13" s="139">
        <v>56.71219512195121</v>
      </c>
      <c r="Q13" s="139">
        <v>5.75609756097561</v>
      </c>
      <c r="R13" s="139">
        <v>11.990243902439024</v>
      </c>
      <c r="S13" s="139">
        <v>2.575609756097561</v>
      </c>
      <c r="T13" s="139">
        <v>22.965853658536588</v>
      </c>
      <c r="U13" s="154">
        <v>100</v>
      </c>
    </row>
    <row r="14" spans="2:21" ht="15">
      <c r="B14" t="s">
        <v>54</v>
      </c>
      <c r="D14" s="153">
        <v>72.02602230483272</v>
      </c>
      <c r="E14" s="139">
        <v>3.1598513011152414</v>
      </c>
      <c r="F14" s="139">
        <v>16.635687732342006</v>
      </c>
      <c r="G14" s="139">
        <v>5.390334572490707</v>
      </c>
      <c r="H14" s="139">
        <v>2.7881040892193307</v>
      </c>
      <c r="I14" s="154">
        <v>100</v>
      </c>
      <c r="J14" s="1">
        <v>73.42419080068143</v>
      </c>
      <c r="K14" s="1">
        <v>2.3424190800681433</v>
      </c>
      <c r="L14" s="1">
        <v>17.163543441226576</v>
      </c>
      <c r="M14" s="1">
        <v>2.597955706984668</v>
      </c>
      <c r="N14" s="1">
        <v>4.4718909710391825</v>
      </c>
      <c r="O14" s="153">
        <v>100</v>
      </c>
      <c r="P14" s="139">
        <v>76.04095563139933</v>
      </c>
      <c r="Q14" s="139">
        <v>2.1843003412969284</v>
      </c>
      <c r="R14" s="139">
        <v>13.071672354948804</v>
      </c>
      <c r="S14" s="139">
        <v>1.1945392491467577</v>
      </c>
      <c r="T14" s="139">
        <v>7.508532423208192</v>
      </c>
      <c r="U14" s="154">
        <v>100</v>
      </c>
    </row>
    <row r="15" spans="1:21" ht="15">
      <c r="A15" t="s">
        <v>44</v>
      </c>
      <c r="D15" s="153">
        <v>11.550037622272386</v>
      </c>
      <c r="E15" s="139">
        <v>2.708803611738149</v>
      </c>
      <c r="F15" s="139">
        <v>29.194883370955605</v>
      </c>
      <c r="G15" s="139">
        <v>19.525959367945823</v>
      </c>
      <c r="H15" s="139">
        <v>37.020316027088036</v>
      </c>
      <c r="I15" s="154">
        <v>100</v>
      </c>
      <c r="J15" s="1">
        <v>4.889002951366611</v>
      </c>
      <c r="K15" s="1">
        <v>1.6809957654305145</v>
      </c>
      <c r="L15" s="1">
        <v>24.727319389195433</v>
      </c>
      <c r="M15" s="1">
        <v>13.524958295906583</v>
      </c>
      <c r="N15" s="1">
        <v>55.17772359810086</v>
      </c>
      <c r="O15" s="153">
        <v>100</v>
      </c>
      <c r="P15" s="139">
        <v>3.875824890789107</v>
      </c>
      <c r="Q15" s="139">
        <v>1.7845524677014593</v>
      </c>
      <c r="R15" s="139">
        <v>36.27660563249373</v>
      </c>
      <c r="S15" s="139">
        <v>10.89320568826099</v>
      </c>
      <c r="T15" s="139">
        <v>47.16981132075472</v>
      </c>
      <c r="U15" s="154">
        <v>100</v>
      </c>
    </row>
    <row r="16" spans="2:21" ht="15">
      <c r="B16" t="s">
        <v>52</v>
      </c>
      <c r="D16" s="153">
        <v>18.75</v>
      </c>
      <c r="E16" s="139">
        <v>1.875</v>
      </c>
      <c r="F16" s="139">
        <v>48.75</v>
      </c>
      <c r="G16" s="139">
        <v>19.375</v>
      </c>
      <c r="H16" s="139">
        <v>11.25</v>
      </c>
      <c r="I16" s="154">
        <v>100</v>
      </c>
      <c r="J16" s="1">
        <v>18.506493506493506</v>
      </c>
      <c r="K16" s="1">
        <v>1.2987012987012987</v>
      </c>
      <c r="L16" s="1">
        <v>30.844155844155846</v>
      </c>
      <c r="M16" s="1">
        <v>8.116883116883116</v>
      </c>
      <c r="N16" s="1">
        <v>41.23376623376623</v>
      </c>
      <c r="O16" s="153">
        <v>100</v>
      </c>
      <c r="P16" s="139">
        <v>12.480739599383666</v>
      </c>
      <c r="Q16" s="139">
        <v>2.157164869029276</v>
      </c>
      <c r="R16" s="139">
        <v>19.26040061633282</v>
      </c>
      <c r="S16" s="139">
        <v>41.294298921417564</v>
      </c>
      <c r="T16" s="139">
        <v>24.80739599383667</v>
      </c>
      <c r="U16" s="154">
        <v>100</v>
      </c>
    </row>
    <row r="17" spans="2:21" ht="15">
      <c r="B17" t="s">
        <v>53</v>
      </c>
      <c r="D17" s="153">
        <v>10.943223443223443</v>
      </c>
      <c r="E17" s="139">
        <v>2.838827838827839</v>
      </c>
      <c r="F17" s="139">
        <v>30.540293040293044</v>
      </c>
      <c r="G17" s="139">
        <v>16.208791208791208</v>
      </c>
      <c r="H17" s="139">
        <v>39.46886446886447</v>
      </c>
      <c r="I17" s="154">
        <v>100</v>
      </c>
      <c r="J17" s="1">
        <v>5.312443724113091</v>
      </c>
      <c r="K17" s="1">
        <v>2.1429857734557896</v>
      </c>
      <c r="L17" s="1">
        <v>30.199891950297136</v>
      </c>
      <c r="M17" s="1">
        <v>14.910858995137763</v>
      </c>
      <c r="N17" s="1">
        <v>47.43381955699622</v>
      </c>
      <c r="O17" s="153">
        <v>100</v>
      </c>
      <c r="P17" s="139">
        <v>3.4967472118959106</v>
      </c>
      <c r="Q17" s="139">
        <v>2.0678438661710037</v>
      </c>
      <c r="R17" s="139">
        <v>41.22908921933085</v>
      </c>
      <c r="S17" s="139">
        <v>10.315985130111525</v>
      </c>
      <c r="T17" s="139">
        <v>42.89033457249071</v>
      </c>
      <c r="U17" s="154">
        <v>100</v>
      </c>
    </row>
    <row r="18" spans="2:21" ht="15">
      <c r="B18" t="s">
        <v>54</v>
      </c>
      <c r="D18" s="153">
        <v>14.345991561181433</v>
      </c>
      <c r="E18" s="139">
        <v>2.109704641350211</v>
      </c>
      <c r="F18" s="139">
        <v>22.9957805907173</v>
      </c>
      <c r="G18" s="139">
        <v>34.810126582278485</v>
      </c>
      <c r="H18" s="139">
        <v>25.738396624472575</v>
      </c>
      <c r="I18" s="154">
        <v>100</v>
      </c>
      <c r="J18" s="1">
        <v>3.8392857142857144</v>
      </c>
      <c r="K18" s="1">
        <v>0.5357142857142857</v>
      </c>
      <c r="L18" s="1">
        <v>11.160714285714286</v>
      </c>
      <c r="M18" s="1">
        <v>10.089285714285715</v>
      </c>
      <c r="N18" s="1">
        <v>74.375</v>
      </c>
      <c r="O18" s="153">
        <v>100</v>
      </c>
      <c r="P18" s="139">
        <v>5.3928405392840535</v>
      </c>
      <c r="Q18" s="139">
        <v>0.6508600650860066</v>
      </c>
      <c r="R18" s="139">
        <v>16.457461645746164</v>
      </c>
      <c r="S18" s="139">
        <v>13.20316132031613</v>
      </c>
      <c r="T18" s="139">
        <v>64.29567642956764</v>
      </c>
      <c r="U18" s="154">
        <v>100</v>
      </c>
    </row>
    <row r="19" spans="1:21" ht="15">
      <c r="A19" s="89" t="s">
        <v>55</v>
      </c>
      <c r="B19" s="89"/>
      <c r="C19" s="89"/>
      <c r="D19" s="155">
        <v>23.288658780351934</v>
      </c>
      <c r="E19" s="141">
        <v>16.843071075138447</v>
      </c>
      <c r="F19" s="141">
        <v>23.321427401120687</v>
      </c>
      <c r="G19" s="141">
        <v>24.402791886489496</v>
      </c>
      <c r="H19" s="141">
        <v>12.144050856899433</v>
      </c>
      <c r="I19" s="156">
        <v>100</v>
      </c>
      <c r="J19" s="141">
        <v>20.082825157003732</v>
      </c>
      <c r="K19" s="141">
        <v>14.778829525803221</v>
      </c>
      <c r="L19" s="141">
        <v>22.492491125876036</v>
      </c>
      <c r="M19" s="141">
        <v>19.015654864840265</v>
      </c>
      <c r="N19" s="141">
        <v>23.630199326476745</v>
      </c>
      <c r="O19" s="155">
        <v>100</v>
      </c>
      <c r="P19" s="141">
        <v>20.353327197791206</v>
      </c>
      <c r="Q19" s="141">
        <v>17.376255451962706</v>
      </c>
      <c r="R19" s="141">
        <v>20.029210515785685</v>
      </c>
      <c r="S19" s="141">
        <v>17.35424752911048</v>
      </c>
      <c r="T19" s="141">
        <v>24.886959305349926</v>
      </c>
      <c r="U19" s="156">
        <v>100</v>
      </c>
    </row>
    <row r="21" ht="15">
      <c r="A21" t="s">
        <v>260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landscape" paperSize="9" scale="8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H26"/>
  <sheetViews>
    <sheetView workbookViewId="0" topLeftCell="A1">
      <selection activeCell="A1" sqref="A1"/>
    </sheetView>
  </sheetViews>
  <sheetFormatPr defaultColWidth="9.140625" defaultRowHeight="15"/>
  <cols>
    <col min="1" max="6" width="8.8515625" style="0" customWidth="1"/>
    <col min="7" max="7" width="11.28125" style="0" customWidth="1"/>
    <col min="8" max="8" width="11.8515625" style="0" customWidth="1"/>
    <col min="9" max="16384" width="8.8515625" style="0" customWidth="1"/>
  </cols>
  <sheetData>
    <row r="3" ht="15">
      <c r="B3" s="3" t="s">
        <v>250</v>
      </c>
    </row>
    <row r="4" ht="15">
      <c r="H4" t="s">
        <v>36</v>
      </c>
    </row>
    <row r="5" spans="2:8" ht="15">
      <c r="B5" s="52"/>
      <c r="C5" s="52"/>
      <c r="D5" s="136"/>
      <c r="E5" s="52" t="s">
        <v>56</v>
      </c>
      <c r="F5" s="52" t="s">
        <v>41</v>
      </c>
      <c r="G5" s="52" t="s">
        <v>57</v>
      </c>
      <c r="H5" s="52" t="s">
        <v>58</v>
      </c>
    </row>
    <row r="6" spans="2:8" ht="15">
      <c r="B6" s="88" t="s">
        <v>59</v>
      </c>
      <c r="C6" s="88"/>
      <c r="D6" s="137"/>
      <c r="E6">
        <v>100</v>
      </c>
      <c r="F6">
        <v>100</v>
      </c>
      <c r="G6">
        <v>100</v>
      </c>
      <c r="H6">
        <v>100</v>
      </c>
    </row>
    <row r="7" spans="2:8" ht="15">
      <c r="B7" s="88" t="s">
        <v>60</v>
      </c>
      <c r="C7" s="88"/>
      <c r="D7" s="137"/>
      <c r="E7">
        <v>22</v>
      </c>
      <c r="F7">
        <v>5</v>
      </c>
      <c r="G7">
        <v>31</v>
      </c>
      <c r="H7">
        <v>41</v>
      </c>
    </row>
    <row r="8" spans="2:8" ht="15">
      <c r="B8" s="88" t="s">
        <v>61</v>
      </c>
      <c r="C8" s="88"/>
      <c r="D8" s="137"/>
      <c r="E8">
        <v>71</v>
      </c>
      <c r="F8">
        <v>8</v>
      </c>
      <c r="G8">
        <v>39</v>
      </c>
      <c r="H8">
        <v>27</v>
      </c>
    </row>
    <row r="9" spans="2:8" ht="15">
      <c r="B9" s="88" t="s">
        <v>44</v>
      </c>
      <c r="C9" s="88"/>
      <c r="D9" s="137"/>
      <c r="E9">
        <v>7</v>
      </c>
      <c r="F9">
        <v>87</v>
      </c>
      <c r="G9">
        <v>30</v>
      </c>
      <c r="H9">
        <v>32</v>
      </c>
    </row>
    <row r="10" spans="2:8" ht="15">
      <c r="B10" s="88" t="s">
        <v>62</v>
      </c>
      <c r="C10" s="88"/>
      <c r="D10" s="137"/>
      <c r="E10">
        <v>100</v>
      </c>
      <c r="F10">
        <v>100</v>
      </c>
      <c r="G10">
        <v>100</v>
      </c>
      <c r="H10">
        <v>100</v>
      </c>
    </row>
    <row r="11" spans="2:8" ht="15">
      <c r="B11" s="88" t="s">
        <v>63</v>
      </c>
      <c r="C11" s="88"/>
      <c r="D11" s="137"/>
      <c r="E11">
        <v>27</v>
      </c>
      <c r="F11">
        <v>71</v>
      </c>
      <c r="G11">
        <v>53</v>
      </c>
      <c r="H11">
        <v>64</v>
      </c>
    </row>
    <row r="12" spans="2:8" ht="15">
      <c r="B12" s="88" t="s">
        <v>64</v>
      </c>
      <c r="C12" s="88"/>
      <c r="D12" s="137"/>
      <c r="E12">
        <v>73</v>
      </c>
      <c r="F12">
        <v>29</v>
      </c>
      <c r="G12">
        <v>47</v>
      </c>
      <c r="H12">
        <v>36</v>
      </c>
    </row>
    <row r="13" spans="2:8" ht="15">
      <c r="B13" s="88" t="s">
        <v>65</v>
      </c>
      <c r="C13" s="88"/>
      <c r="D13" s="137"/>
      <c r="E13">
        <v>100</v>
      </c>
      <c r="F13">
        <v>100</v>
      </c>
      <c r="G13">
        <v>100</v>
      </c>
      <c r="H13">
        <v>100</v>
      </c>
    </row>
    <row r="14" spans="2:8" ht="15">
      <c r="B14" s="88" t="s">
        <v>66</v>
      </c>
      <c r="C14" s="88"/>
      <c r="D14" s="137"/>
      <c r="E14">
        <v>94</v>
      </c>
      <c r="F14">
        <v>81</v>
      </c>
      <c r="G14">
        <v>91</v>
      </c>
      <c r="H14">
        <v>53</v>
      </c>
    </row>
    <row r="15" spans="2:8" ht="15">
      <c r="B15" s="88" t="s">
        <v>67</v>
      </c>
      <c r="C15" s="88"/>
      <c r="D15" s="137"/>
      <c r="E15">
        <v>6</v>
      </c>
      <c r="F15">
        <v>19</v>
      </c>
      <c r="G15">
        <v>9</v>
      </c>
      <c r="H15">
        <v>47</v>
      </c>
    </row>
    <row r="16" spans="2:4" ht="15">
      <c r="B16" s="88" t="s">
        <v>68</v>
      </c>
      <c r="C16" s="88"/>
      <c r="D16" s="137"/>
    </row>
    <row r="17" spans="2:8" ht="15">
      <c r="B17" s="88" t="s">
        <v>69</v>
      </c>
      <c r="C17" s="88"/>
      <c r="D17" s="137"/>
      <c r="E17">
        <v>100</v>
      </c>
      <c r="F17">
        <v>100</v>
      </c>
      <c r="G17">
        <v>100</v>
      </c>
      <c r="H17">
        <v>101</v>
      </c>
    </row>
    <row r="18" spans="2:8" ht="15">
      <c r="B18" s="88" t="s">
        <v>70</v>
      </c>
      <c r="C18" s="88"/>
      <c r="D18" s="137"/>
      <c r="E18">
        <v>51</v>
      </c>
      <c r="F18">
        <v>48</v>
      </c>
      <c r="G18">
        <v>45</v>
      </c>
      <c r="H18">
        <v>55</v>
      </c>
    </row>
    <row r="19" spans="2:8" ht="15">
      <c r="B19" s="88" t="s">
        <v>71</v>
      </c>
      <c r="C19" s="88"/>
      <c r="D19" s="137"/>
      <c r="E19">
        <v>11</v>
      </c>
      <c r="F19">
        <v>12</v>
      </c>
      <c r="G19">
        <v>19</v>
      </c>
      <c r="H19">
        <v>50</v>
      </c>
    </row>
    <row r="20" spans="2:8" ht="15">
      <c r="B20" s="88" t="s">
        <v>72</v>
      </c>
      <c r="C20" s="88"/>
      <c r="D20" s="137"/>
      <c r="E20">
        <v>12</v>
      </c>
      <c r="F20">
        <v>22</v>
      </c>
      <c r="G20">
        <v>11</v>
      </c>
      <c r="H20">
        <v>6</v>
      </c>
    </row>
    <row r="21" spans="2:8" ht="15">
      <c r="B21" s="88" t="s">
        <v>73</v>
      </c>
      <c r="C21" s="88"/>
      <c r="D21" s="137"/>
      <c r="E21">
        <v>37</v>
      </c>
      <c r="F21">
        <v>30</v>
      </c>
      <c r="G21">
        <v>44</v>
      </c>
      <c r="H21">
        <v>40</v>
      </c>
    </row>
    <row r="22" spans="2:8" ht="15">
      <c r="B22" s="88" t="s">
        <v>74</v>
      </c>
      <c r="C22" s="88"/>
      <c r="D22" s="137"/>
      <c r="E22">
        <v>10</v>
      </c>
      <c r="F22">
        <v>16</v>
      </c>
      <c r="G22">
        <v>30</v>
      </c>
      <c r="H22">
        <v>33</v>
      </c>
    </row>
    <row r="23" spans="2:8" ht="15">
      <c r="B23" s="88" t="s">
        <v>75</v>
      </c>
      <c r="C23" s="88"/>
      <c r="D23" s="137"/>
      <c r="E23">
        <v>4171</v>
      </c>
      <c r="F23">
        <v>3030</v>
      </c>
      <c r="G23">
        <v>8892</v>
      </c>
      <c r="H23">
        <v>9978</v>
      </c>
    </row>
    <row r="24" spans="2:8" ht="15">
      <c r="B24" s="89" t="s">
        <v>76</v>
      </c>
      <c r="C24" s="89"/>
      <c r="D24" s="138"/>
      <c r="E24" s="89">
        <v>3115</v>
      </c>
      <c r="F24" s="89">
        <v>320</v>
      </c>
      <c r="G24" s="89">
        <v>3149</v>
      </c>
      <c r="H24" s="89">
        <v>371</v>
      </c>
    </row>
    <row r="25" ht="15">
      <c r="B25" t="s">
        <v>248</v>
      </c>
    </row>
    <row r="26" ht="15">
      <c r="C26" s="145" t="s">
        <v>249</v>
      </c>
    </row>
  </sheetData>
  <printOptions/>
  <pageMargins left="0.75" right="0.75" top="1" bottom="1" header="0.512" footer="0.512"/>
  <pageSetup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R24"/>
  <sheetViews>
    <sheetView workbookViewId="0" topLeftCell="A1">
      <selection activeCell="A1" sqref="A1"/>
    </sheetView>
  </sheetViews>
  <sheetFormatPr defaultColWidth="9.140625" defaultRowHeight="15"/>
  <cols>
    <col min="1" max="1" width="4.00390625" style="171" customWidth="1"/>
    <col min="2" max="16384" width="8.8515625" style="171" customWidth="1"/>
  </cols>
  <sheetData>
    <row r="3" spans="2:18" s="84" customFormat="1" ht="15">
      <c r="B3" s="84" t="s">
        <v>176</v>
      </c>
      <c r="D3" s="84" t="s">
        <v>251</v>
      </c>
      <c r="H3" s="159"/>
      <c r="J3" s="159"/>
      <c r="L3" s="159"/>
      <c r="N3" s="159"/>
      <c r="P3" s="159"/>
      <c r="R3" s="159"/>
    </row>
    <row r="4" spans="8:18" s="84" customFormat="1" ht="15">
      <c r="H4" s="159"/>
      <c r="J4" s="159"/>
      <c r="L4" s="159"/>
      <c r="N4" s="159"/>
      <c r="P4" s="159"/>
      <c r="R4" s="159"/>
    </row>
    <row r="5" spans="8:18" s="84" customFormat="1" ht="15">
      <c r="H5" s="159"/>
      <c r="I5" s="84" t="s">
        <v>252</v>
      </c>
      <c r="J5" s="159"/>
      <c r="L5" s="159"/>
      <c r="N5" s="159"/>
      <c r="P5" s="159"/>
      <c r="R5" s="159"/>
    </row>
    <row r="6" spans="2:18" s="84" customFormat="1" ht="15">
      <c r="B6" s="111"/>
      <c r="C6" s="111"/>
      <c r="D6" s="111"/>
      <c r="E6" s="111"/>
      <c r="F6" s="179"/>
      <c r="G6" s="289">
        <v>1994</v>
      </c>
      <c r="H6" s="289"/>
      <c r="I6" s="289">
        <v>1995</v>
      </c>
      <c r="J6" s="289"/>
      <c r="K6" s="289">
        <v>1996</v>
      </c>
      <c r="L6" s="289"/>
      <c r="M6" s="289">
        <v>1997</v>
      </c>
      <c r="N6" s="289"/>
      <c r="O6" s="289">
        <v>1998</v>
      </c>
      <c r="P6" s="289"/>
      <c r="Q6" s="289">
        <v>1999</v>
      </c>
      <c r="R6" s="289"/>
    </row>
    <row r="7" spans="2:18" s="164" customFormat="1" ht="15.75">
      <c r="B7" s="160" t="s">
        <v>253</v>
      </c>
      <c r="C7" s="160"/>
      <c r="D7" s="160"/>
      <c r="E7" s="160"/>
      <c r="F7" s="180"/>
      <c r="G7" s="161">
        <v>24379</v>
      </c>
      <c r="H7" s="162">
        <v>100</v>
      </c>
      <c r="I7" s="163">
        <v>33043</v>
      </c>
      <c r="J7" s="162">
        <v>100</v>
      </c>
      <c r="K7" s="163">
        <v>41251</v>
      </c>
      <c r="L7" s="162">
        <v>100</v>
      </c>
      <c r="M7" s="163">
        <v>56270</v>
      </c>
      <c r="N7" s="162">
        <v>100</v>
      </c>
      <c r="O7" s="163">
        <v>74151</v>
      </c>
      <c r="P7" s="162">
        <v>100</v>
      </c>
      <c r="Q7" s="163">
        <v>101407</v>
      </c>
      <c r="R7" s="162">
        <v>100</v>
      </c>
    </row>
    <row r="8" spans="2:18" s="164" customFormat="1" ht="15.75">
      <c r="B8" s="165"/>
      <c r="C8" s="165" t="s">
        <v>254</v>
      </c>
      <c r="D8" s="165"/>
      <c r="E8" s="165"/>
      <c r="F8" s="181"/>
      <c r="G8" s="166">
        <v>14850</v>
      </c>
      <c r="H8" s="167">
        <v>60.91308093030887</v>
      </c>
      <c r="I8" s="168">
        <v>21981</v>
      </c>
      <c r="J8" s="167">
        <v>66.5224101927791</v>
      </c>
      <c r="K8" s="168">
        <v>28292</v>
      </c>
      <c r="L8" s="167">
        <v>68.58500399990304</v>
      </c>
      <c r="M8" s="168">
        <v>37579</v>
      </c>
      <c r="N8" s="162">
        <v>66.78336591434156</v>
      </c>
      <c r="O8" s="168">
        <v>49223</v>
      </c>
      <c r="P8" s="162">
        <v>66.3821121765047</v>
      </c>
      <c r="Q8" s="168">
        <v>64218</v>
      </c>
      <c r="R8" s="162">
        <v>63.32698926109638</v>
      </c>
    </row>
    <row r="9" spans="2:18" ht="15">
      <c r="B9" s="169"/>
      <c r="C9" s="169"/>
      <c r="D9" s="169" t="s">
        <v>255</v>
      </c>
      <c r="E9" s="169"/>
      <c r="F9" s="182"/>
      <c r="G9" s="157"/>
      <c r="H9" s="170"/>
      <c r="I9" s="157">
        <v>8981</v>
      </c>
      <c r="J9" s="170">
        <v>27.179735496171652</v>
      </c>
      <c r="K9" s="157">
        <v>12498</v>
      </c>
      <c r="L9" s="170">
        <v>30.297447334610073</v>
      </c>
      <c r="M9" s="157">
        <v>18767</v>
      </c>
      <c r="N9" s="170">
        <v>33.351697174338014</v>
      </c>
      <c r="O9" s="157">
        <v>23077</v>
      </c>
      <c r="P9" s="170">
        <v>31.121630187050748</v>
      </c>
      <c r="Q9" s="157">
        <v>32760</v>
      </c>
      <c r="R9" s="170">
        <v>32.305462147583505</v>
      </c>
    </row>
    <row r="10" spans="2:18" ht="15">
      <c r="B10" s="169"/>
      <c r="C10" s="169"/>
      <c r="D10" s="169"/>
      <c r="E10" s="169" t="s">
        <v>256</v>
      </c>
      <c r="F10" s="182"/>
      <c r="G10" s="157"/>
      <c r="H10" s="170"/>
      <c r="I10" s="157">
        <v>6870</v>
      </c>
      <c r="J10" s="170">
        <v>20.791090397361014</v>
      </c>
      <c r="K10" s="157">
        <v>10213</v>
      </c>
      <c r="L10" s="170">
        <v>24.75818768029866</v>
      </c>
      <c r="M10" s="157">
        <v>14682</v>
      </c>
      <c r="N10" s="170">
        <v>26.092056157810557</v>
      </c>
      <c r="O10" s="157">
        <v>18241</v>
      </c>
      <c r="P10" s="170">
        <v>24.599803104476</v>
      </c>
      <c r="Q10" s="157">
        <v>25600</v>
      </c>
      <c r="R10" s="170">
        <v>25.24480558541324</v>
      </c>
    </row>
    <row r="11" spans="2:18" ht="15">
      <c r="B11" s="169"/>
      <c r="C11" s="169"/>
      <c r="D11" s="169"/>
      <c r="E11" s="169" t="s">
        <v>257</v>
      </c>
      <c r="F11" s="182"/>
      <c r="G11" s="157"/>
      <c r="H11" s="170"/>
      <c r="I11" s="157">
        <v>2111</v>
      </c>
      <c r="J11" s="170">
        <v>6.388645098810642</v>
      </c>
      <c r="K11" s="157">
        <v>2285</v>
      </c>
      <c r="L11" s="170">
        <v>5.539259654311411</v>
      </c>
      <c r="M11" s="157">
        <v>4085</v>
      </c>
      <c r="N11" s="170">
        <v>7.259641016527457</v>
      </c>
      <c r="O11" s="157">
        <v>4836</v>
      </c>
      <c r="P11" s="170">
        <v>6.521827082574746</v>
      </c>
      <c r="Q11" s="157">
        <v>7160</v>
      </c>
      <c r="R11" s="170">
        <v>7.060656562170264</v>
      </c>
    </row>
    <row r="12" spans="2:18" ht="15">
      <c r="B12" s="169"/>
      <c r="C12" s="169"/>
      <c r="D12" s="169" t="s">
        <v>258</v>
      </c>
      <c r="E12" s="169"/>
      <c r="F12" s="182"/>
      <c r="G12" s="157"/>
      <c r="H12" s="170"/>
      <c r="I12" s="157">
        <v>13000</v>
      </c>
      <c r="J12" s="170">
        <v>39.342674696607446</v>
      </c>
      <c r="K12" s="157">
        <v>15794</v>
      </c>
      <c r="L12" s="170">
        <v>38.28755666529296</v>
      </c>
      <c r="M12" s="157">
        <v>18812</v>
      </c>
      <c r="N12" s="170">
        <v>33.43166874000356</v>
      </c>
      <c r="O12" s="157">
        <v>26146</v>
      </c>
      <c r="P12" s="170">
        <v>35.26048198945395</v>
      </c>
      <c r="Q12" s="157">
        <v>31458</v>
      </c>
      <c r="R12" s="170">
        <v>31.021527113512875</v>
      </c>
    </row>
    <row r="13" spans="2:18" ht="15">
      <c r="B13" s="169"/>
      <c r="C13" s="169"/>
      <c r="D13" s="169"/>
      <c r="E13" s="169" t="s">
        <v>256</v>
      </c>
      <c r="F13" s="182"/>
      <c r="G13" s="157"/>
      <c r="H13" s="170"/>
      <c r="I13" s="157">
        <v>1133</v>
      </c>
      <c r="J13" s="170">
        <v>3.428865417788942</v>
      </c>
      <c r="K13" s="157">
        <v>2273</v>
      </c>
      <c r="L13" s="170">
        <v>5.510169450437565</v>
      </c>
      <c r="M13" s="157">
        <v>2047</v>
      </c>
      <c r="N13" s="170">
        <v>3.6378176648302825</v>
      </c>
      <c r="O13" s="157">
        <v>2069</v>
      </c>
      <c r="P13" s="170">
        <v>2.790252322962603</v>
      </c>
      <c r="Q13" s="157">
        <v>1475</v>
      </c>
      <c r="R13" s="170">
        <v>1.4545346968158017</v>
      </c>
    </row>
    <row r="14" spans="2:18" ht="15">
      <c r="B14" s="169"/>
      <c r="C14" s="169"/>
      <c r="D14" s="169"/>
      <c r="E14" s="169" t="s">
        <v>257</v>
      </c>
      <c r="F14" s="182"/>
      <c r="G14" s="157"/>
      <c r="H14" s="170"/>
      <c r="I14" s="157">
        <v>11867</v>
      </c>
      <c r="J14" s="170">
        <v>35.91380927881851</v>
      </c>
      <c r="K14" s="157">
        <v>13521</v>
      </c>
      <c r="L14" s="170">
        <v>32.777387214855395</v>
      </c>
      <c r="M14" s="157">
        <v>16765</v>
      </c>
      <c r="N14" s="170">
        <v>29.793851075173272</v>
      </c>
      <c r="O14" s="157">
        <v>24077</v>
      </c>
      <c r="P14" s="170">
        <v>32.47022966649135</v>
      </c>
      <c r="Q14" s="157">
        <v>29983</v>
      </c>
      <c r="R14" s="170">
        <v>29.566992416697076</v>
      </c>
    </row>
    <row r="15" spans="2:18" s="164" customFormat="1" ht="15.75">
      <c r="B15" s="172"/>
      <c r="C15" s="172" t="s">
        <v>259</v>
      </c>
      <c r="D15" s="172"/>
      <c r="E15" s="172"/>
      <c r="F15" s="183"/>
      <c r="G15" s="173">
        <v>9529</v>
      </c>
      <c r="H15" s="174">
        <v>39.08691906969113</v>
      </c>
      <c r="I15" s="173">
        <v>11062</v>
      </c>
      <c r="J15" s="174">
        <v>33.477589807220895</v>
      </c>
      <c r="K15" s="173">
        <v>12959</v>
      </c>
      <c r="L15" s="174">
        <v>31.414996000096966</v>
      </c>
      <c r="M15" s="173">
        <v>18691</v>
      </c>
      <c r="N15" s="162">
        <v>33.216634085658434</v>
      </c>
      <c r="O15" s="166">
        <v>24928</v>
      </c>
      <c r="P15" s="162">
        <v>33.6178878234953</v>
      </c>
      <c r="Q15" s="166">
        <v>37189</v>
      </c>
      <c r="R15" s="162">
        <v>36.67301073890363</v>
      </c>
    </row>
    <row r="16" spans="2:18" ht="15">
      <c r="B16" s="169"/>
      <c r="C16" s="169"/>
      <c r="D16" s="169" t="s">
        <v>255</v>
      </c>
      <c r="E16" s="169"/>
      <c r="F16" s="182"/>
      <c r="G16" s="157"/>
      <c r="H16" s="170"/>
      <c r="I16" s="157">
        <v>9697</v>
      </c>
      <c r="J16" s="170">
        <v>29.346608964077113</v>
      </c>
      <c r="K16" s="157">
        <v>10019</v>
      </c>
      <c r="L16" s="170">
        <v>24.28789605100482</v>
      </c>
      <c r="M16" s="157">
        <v>11793</v>
      </c>
      <c r="N16" s="170">
        <v>20.957881642082814</v>
      </c>
      <c r="O16" s="157">
        <v>8910</v>
      </c>
      <c r="P16" s="170">
        <v>12.016021361815755</v>
      </c>
      <c r="Q16" s="157">
        <v>15488</v>
      </c>
      <c r="R16" s="170">
        <v>15.273107379175007</v>
      </c>
    </row>
    <row r="17" spans="2:18" ht="15">
      <c r="B17" s="169"/>
      <c r="C17" s="169"/>
      <c r="D17" s="169"/>
      <c r="E17" s="169" t="s">
        <v>256</v>
      </c>
      <c r="F17" s="182"/>
      <c r="G17" s="157"/>
      <c r="H17" s="170"/>
      <c r="I17" s="157">
        <v>6768</v>
      </c>
      <c r="J17" s="170">
        <v>20.48240171897225</v>
      </c>
      <c r="K17" s="157">
        <v>6347</v>
      </c>
      <c r="L17" s="170">
        <v>15.386293665608106</v>
      </c>
      <c r="M17" s="157">
        <v>7549</v>
      </c>
      <c r="N17" s="170">
        <v>13.415674426870448</v>
      </c>
      <c r="O17" s="157">
        <v>6001</v>
      </c>
      <c r="P17" s="170">
        <v>8.092945476123047</v>
      </c>
      <c r="Q17" s="157">
        <v>11867</v>
      </c>
      <c r="R17" s="170">
        <v>11.702347964144487</v>
      </c>
    </row>
    <row r="18" spans="2:18" ht="15">
      <c r="B18" s="169"/>
      <c r="C18" s="169"/>
      <c r="D18" s="169"/>
      <c r="E18" s="169" t="s">
        <v>257</v>
      </c>
      <c r="F18" s="182"/>
      <c r="G18" s="157"/>
      <c r="H18" s="170"/>
      <c r="I18" s="157">
        <v>2929</v>
      </c>
      <c r="J18" s="170">
        <v>8.864207245104863</v>
      </c>
      <c r="K18" s="157">
        <v>3672</v>
      </c>
      <c r="L18" s="170">
        <v>8.901602385396718</v>
      </c>
      <c r="M18" s="157">
        <v>4244</v>
      </c>
      <c r="N18" s="170">
        <v>7.542207215212369</v>
      </c>
      <c r="O18" s="157">
        <v>2909</v>
      </c>
      <c r="P18" s="170">
        <v>3.9230758856927084</v>
      </c>
      <c r="Q18" s="157">
        <v>3621</v>
      </c>
      <c r="R18" s="170">
        <v>3.570759415030521</v>
      </c>
    </row>
    <row r="19" spans="2:18" ht="15">
      <c r="B19" s="169"/>
      <c r="C19" s="169"/>
      <c r="D19" s="169" t="s">
        <v>258</v>
      </c>
      <c r="E19" s="169"/>
      <c r="F19" s="182"/>
      <c r="G19" s="157"/>
      <c r="H19" s="170"/>
      <c r="I19" s="157">
        <v>1365</v>
      </c>
      <c r="J19" s="170">
        <v>4.130980843143782</v>
      </c>
      <c r="K19" s="157">
        <v>2940</v>
      </c>
      <c r="L19" s="170">
        <v>7.127099949092143</v>
      </c>
      <c r="M19" s="157">
        <v>6898</v>
      </c>
      <c r="N19" s="170">
        <v>12.258752443575617</v>
      </c>
      <c r="O19" s="157">
        <v>16018</v>
      </c>
      <c r="P19" s="170">
        <v>21.601866461679545</v>
      </c>
      <c r="Q19" s="157">
        <v>21701</v>
      </c>
      <c r="R19" s="170">
        <v>21.39990335972862</v>
      </c>
    </row>
    <row r="20" spans="2:18" ht="15">
      <c r="B20" s="169"/>
      <c r="C20" s="169"/>
      <c r="D20" s="169"/>
      <c r="E20" s="169" t="s">
        <v>256</v>
      </c>
      <c r="F20" s="182"/>
      <c r="G20" s="157"/>
      <c r="H20" s="170"/>
      <c r="I20" s="157">
        <v>272</v>
      </c>
      <c r="J20" s="170">
        <v>0.8231698090367097</v>
      </c>
      <c r="K20" s="157">
        <v>423</v>
      </c>
      <c r="L20" s="170">
        <v>1.0254296865530532</v>
      </c>
      <c r="M20" s="157">
        <v>629</v>
      </c>
      <c r="N20" s="170">
        <v>1.1178247734138973</v>
      </c>
      <c r="O20" s="157">
        <v>560</v>
      </c>
      <c r="P20" s="170">
        <v>0.7552157084867365</v>
      </c>
      <c r="Q20" s="157">
        <v>519</v>
      </c>
      <c r="R20" s="170">
        <v>0.5117989882355262</v>
      </c>
    </row>
    <row r="21" spans="2:18" ht="15">
      <c r="B21" s="175"/>
      <c r="C21" s="175"/>
      <c r="D21" s="175"/>
      <c r="E21" s="175" t="s">
        <v>257</v>
      </c>
      <c r="F21" s="184"/>
      <c r="G21" s="176"/>
      <c r="H21" s="177"/>
      <c r="I21" s="176">
        <v>1093</v>
      </c>
      <c r="J21" s="177">
        <v>3.307811034107073</v>
      </c>
      <c r="K21" s="176">
        <v>2517</v>
      </c>
      <c r="L21" s="177">
        <v>6.1016702625390895</v>
      </c>
      <c r="M21" s="176">
        <v>6269</v>
      </c>
      <c r="N21" s="177">
        <v>11.14092767016172</v>
      </c>
      <c r="O21" s="176">
        <v>15458</v>
      </c>
      <c r="P21" s="177">
        <v>20.846650753192808</v>
      </c>
      <c r="Q21" s="176">
        <v>21182</v>
      </c>
      <c r="R21" s="177">
        <v>20.888104371493093</v>
      </c>
    </row>
    <row r="22" spans="8:18" ht="15">
      <c r="H22" s="178"/>
      <c r="J22" s="178"/>
      <c r="L22" s="178"/>
      <c r="N22" s="178"/>
      <c r="P22" s="178"/>
      <c r="R22" s="178"/>
    </row>
    <row r="23" spans="2:18" ht="15">
      <c r="B23" t="s">
        <v>352</v>
      </c>
      <c r="C23"/>
      <c r="D23"/>
      <c r="E23"/>
      <c r="F23"/>
      <c r="G23"/>
      <c r="H23"/>
      <c r="J23" s="178"/>
      <c r="L23" s="178"/>
      <c r="N23" s="178"/>
      <c r="P23" s="178"/>
      <c r="R23" s="178"/>
    </row>
    <row r="24" spans="2:8" ht="15">
      <c r="B24"/>
      <c r="C24" s="145"/>
      <c r="D24"/>
      <c r="E24"/>
      <c r="F24"/>
      <c r="G24"/>
      <c r="H24"/>
    </row>
  </sheetData>
  <mergeCells count="6">
    <mergeCell ref="O6:P6"/>
    <mergeCell ref="Q6:R6"/>
    <mergeCell ref="G6:H6"/>
    <mergeCell ref="I6:J6"/>
    <mergeCell ref="K6:L6"/>
    <mergeCell ref="M6:N6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scale="9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JVEC/WS040724MsHanhTables</dc:title>
  <dc:subject/>
  <dc:creator>IBM</dc:creator>
  <cp:keywords/>
  <dc:description/>
  <cp:lastModifiedBy> </cp:lastModifiedBy>
  <cp:lastPrinted>2004-07-23T02:11:41Z</cp:lastPrinted>
  <dcterms:created xsi:type="dcterms:W3CDTF">2003-01-08T14:48:25Z</dcterms:created>
  <dcterms:modified xsi:type="dcterms:W3CDTF">2004-07-23T02:12:07Z</dcterms:modified>
  <cp:category/>
  <cp:version/>
  <cp:contentType/>
  <cp:contentStatus/>
</cp:coreProperties>
</file>